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 бюдж. на 2014год" sheetId="1" r:id="rId1"/>
  </sheets>
  <definedNames>
    <definedName name="_xlnm.Print_Area" localSheetId="0">' бюдж. на 2014год'!$A$1:$F$69</definedName>
  </definedNames>
  <calcPr fullCalcOnLoad="1"/>
</workbook>
</file>

<file path=xl/sharedStrings.xml><?xml version="1.0" encoding="utf-8"?>
<sst xmlns="http://schemas.openxmlformats.org/spreadsheetml/2006/main" count="71" uniqueCount="70">
  <si>
    <t>Специальный фонд</t>
  </si>
  <si>
    <t>Всего</t>
  </si>
  <si>
    <t>Общий фонд</t>
  </si>
  <si>
    <t>Код</t>
  </si>
  <si>
    <t>Наименование доходов в соответствии с бюджетной классификации</t>
  </si>
  <si>
    <t>НАЛОГОВЫЕ ПОСТУПЛЕНИЯ</t>
  </si>
  <si>
    <t>Налог на прибыль предприятий</t>
  </si>
  <si>
    <t xml:space="preserve">Налоги на собственность </t>
  </si>
  <si>
    <t>Плата за землю</t>
  </si>
  <si>
    <t>Местные налоги и сборы</t>
  </si>
  <si>
    <t xml:space="preserve">НЕНАЛОГОВЫЕ ПОСТУПЛЕНИЯ </t>
  </si>
  <si>
    <t>Госпошлина</t>
  </si>
  <si>
    <t>Другие неналоговые поступления</t>
  </si>
  <si>
    <t>Другие поступления</t>
  </si>
  <si>
    <t>Собственные поступления бюджетных учреждений</t>
  </si>
  <si>
    <t>ОФИЦИАЛЬНЫЕ ТРАНСФЕРТЫ</t>
  </si>
  <si>
    <t>ВСЕГО ДОХОДОВ</t>
  </si>
  <si>
    <t>Прочие поступления</t>
  </si>
  <si>
    <t>Доходы от операций с капиталом</t>
  </si>
  <si>
    <t>Поступления от продажи основного капитала</t>
  </si>
  <si>
    <t>грн.</t>
  </si>
  <si>
    <t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</t>
  </si>
  <si>
    <t>Приложение 1</t>
  </si>
  <si>
    <t xml:space="preserve">Субвенция из государственного бюджета местным  бюджетам на выплату помощи семьям с детьми, малообеспеченным семьям, инвалидам  с детства, детям-инвалидам и временной государственной помощи детям </t>
  </si>
  <si>
    <t xml:space="preserve">Субвенции,  </t>
  </si>
  <si>
    <t>Плата за аренду имущества бюджетных учреждений</t>
  </si>
  <si>
    <t>к решению городского совета</t>
  </si>
  <si>
    <t>Административные штрафы и другие санкции</t>
  </si>
  <si>
    <t>Налоги на доходы, налоги на прибыль, налоги на увеличение рыночной стоимости</t>
  </si>
  <si>
    <t>Секретарь городского совета</t>
  </si>
  <si>
    <t>В.П.Присяжный</t>
  </si>
  <si>
    <t>Экологический налог</t>
  </si>
  <si>
    <t>Сбор за первую регистрацию транспортного средства</t>
  </si>
  <si>
    <t>Сбор за осуществление некоторых видов предпринимательской деятельности</t>
  </si>
  <si>
    <t>Налог на доходы физических лиц</t>
  </si>
  <si>
    <t>Сборы и плата за специальное использование природных ресурсов</t>
  </si>
  <si>
    <t>Административные сборы и платежи, доходы от некоммерческой хозяйственной деятельности</t>
  </si>
  <si>
    <t>Единый налог</t>
  </si>
  <si>
    <t>Поступления бюджетных учреждений от реализации в установленном порядке имущества (кроме недвижимого имущества)</t>
  </si>
  <si>
    <t>Средства от продажи земли</t>
  </si>
  <si>
    <t>Прочие налоги и сборы</t>
  </si>
  <si>
    <t>Поступления от арендной платы за пользование целостным имущественным комплексом и другим имуществом, которое находится в коммунальной собственности</t>
  </si>
  <si>
    <t xml:space="preserve">Налог на прибыль предприятий и финансовых учреждений коммунальной собственности </t>
  </si>
  <si>
    <t>Дотации</t>
  </si>
  <si>
    <t>в т.ч. субвенции на социальную защиту</t>
  </si>
  <si>
    <t>Доходы от собственности и предпринимательской деятельности</t>
  </si>
  <si>
    <t xml:space="preserve">Прочие дополнительные дотации </t>
  </si>
  <si>
    <t>Дотация выравнивания с государственного бюджета местным бюджетам</t>
  </si>
  <si>
    <t>Субвенция из государственного бюджета местным бюджетам на строительство, реконструкцию, ремонт и содержание улиц и дорог коммунальной собственности в населенных пунктах</t>
  </si>
  <si>
    <t>Сбор за места для парковки транспортных средств</t>
  </si>
  <si>
    <t>Средства от продажи земли и нематериальных активов</t>
  </si>
  <si>
    <t>в т.ч. бюджет развития</t>
  </si>
  <si>
    <t>От органов государственного управления</t>
  </si>
  <si>
    <t>Часть чистой прибыли(дохода) коммунальных унитарных предприятий и их объединений, которая изымается в соответствующий местный бюджет</t>
  </si>
  <si>
    <t>Дополнительная дотация из государственного бюджета на выравнивание финансовой обеспеченности местных бюджетов</t>
  </si>
  <si>
    <t>Целевые фонды, образованные Верховной Радой Автономной Республики Крым, органами местного самоуправления и местными органами исполнительной власти</t>
  </si>
  <si>
    <t>от___________ № _______</t>
  </si>
  <si>
    <t>Туристический сбор</t>
  </si>
  <si>
    <t>Налог на недвижимое имущество, отличное от земельного участка</t>
  </si>
  <si>
    <t>ДОХОДЫ БЮДЖЕТА г.ЯСИНОВАТАЯ НА 2014 год</t>
  </si>
  <si>
    <t>Авансовые взносы по налогу на прибыль предприятий и финансовых учреждений коммунальной собственности</t>
  </si>
  <si>
    <t>Поступление от платы за услуги, которые предоставляются бюджетными учреждениями согласно законодательству</t>
  </si>
  <si>
    <t>Плата за услуги, которые предоставляются бюджетными учреждениями согласно их основной деятельности</t>
  </si>
  <si>
    <t>Средства от реализации сокровищ, имущества, полученного государством или территориальным обществом в порядке наследования или дарения, бесхозного имущества, находок, а также валютных ценностей и денежных средств, владельцы которых неизвестны</t>
  </si>
  <si>
    <t xml:space="preserve">Средства от отчуждения имущества, принадлежащего Автономной Республике Крым и имущества, находящегося в коммунальной собственности 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</si>
  <si>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</t>
  </si>
  <si>
    <t>Субвенция из государственного бюджета местным бюджетам на предоставление льгот за услугу связи, других предусмотренных законодательством льгот (кроме льгот на получение лекарств, зубопротезирование,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на горючее и на компенсацию за льготный проезд отдельных категорий граждан</t>
  </si>
  <si>
    <t>Субвенция из государственного бюджета местным бюджетам на осуществление мероприятий относительно социально-экономического развития отдельных территорий</t>
  </si>
  <si>
    <t>Субвенция из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</t>
  </si>
  <si>
    <t>Другие фонды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</si>
</sst>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"/>
    <numFmt numFmtId="189" formatCode="0.000"/>
    <numFmt numFmtId="190" formatCode="_-* #,##0.000_р_._-;\-* #,##0.0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0"/>
    <numFmt numFmtId="195" formatCode="0.00000"/>
    <numFmt numFmtId="196" formatCode="[$€-2]\ ###,000_);[Red]\([$€-2]\ ###,000\)"/>
  </numFmts>
  <fonts count="35">
    <font>
      <sz val="10"/>
      <name val="Arial Cyr"/>
      <family val="0"/>
    </font>
    <font>
      <sz val="13"/>
      <name val="Arial Cyr"/>
      <family val="0"/>
    </font>
    <font>
      <sz val="13"/>
      <name val="Times New Roman"/>
      <family val="1"/>
    </font>
    <font>
      <u val="single"/>
      <sz val="13"/>
      <name val="Times New Roman"/>
      <family val="1"/>
    </font>
    <font>
      <u val="single"/>
      <sz val="13"/>
      <name val="Arial Cyr"/>
      <family val="2"/>
    </font>
    <font>
      <b/>
      <sz val="13"/>
      <name val="Arial Cyr"/>
      <family val="2"/>
    </font>
    <font>
      <sz val="14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u val="single"/>
      <sz val="14"/>
      <name val="Times New Roman"/>
      <family val="1"/>
    </font>
    <font>
      <sz val="20"/>
      <name val="Times New Roman"/>
      <family val="1"/>
    </font>
    <font>
      <b/>
      <i/>
      <sz val="14"/>
      <name val="Arial Cyr"/>
      <family val="0"/>
    </font>
    <font>
      <b/>
      <sz val="16"/>
      <name val="Arial Cyr"/>
      <family val="0"/>
    </font>
    <font>
      <sz val="20"/>
      <name val="Arial CYR"/>
      <family val="0"/>
    </font>
    <font>
      <sz val="14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1" fontId="10" fillId="0" borderId="11" xfId="0" applyNumberFormat="1" applyFont="1" applyBorder="1" applyAlignment="1">
      <alignment horizontal="center" wrapText="1"/>
    </xf>
    <xf numFmtId="1" fontId="10" fillId="0" borderId="11" xfId="0" applyNumberFormat="1" applyFont="1" applyBorder="1" applyAlignment="1">
      <alignment horizontal="center"/>
    </xf>
    <xf numFmtId="0" fontId="11" fillId="20" borderId="10" xfId="0" applyFont="1" applyFill="1" applyBorder="1" applyAlignment="1">
      <alignment wrapText="1"/>
    </xf>
    <xf numFmtId="1" fontId="10" fillId="20" borderId="10" xfId="0" applyNumberFormat="1" applyFont="1" applyFill="1" applyBorder="1" applyAlignment="1">
      <alignment horizontal="center" wrapText="1"/>
    </xf>
    <xf numFmtId="0" fontId="10" fillId="20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0" xfId="0" applyFont="1" applyAlignment="1">
      <alignment/>
    </xf>
    <xf numFmtId="188" fontId="11" fillId="0" borderId="11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10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wrapText="1"/>
    </xf>
    <xf numFmtId="1" fontId="11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1" fontId="10" fillId="0" borderId="13" xfId="0" applyNumberFormat="1" applyFont="1" applyBorder="1" applyAlignment="1">
      <alignment horizontal="center" wrapText="1"/>
    </xf>
    <xf numFmtId="1" fontId="11" fillId="0" borderId="13" xfId="0" applyNumberFormat="1" applyFont="1" applyFill="1" applyBorder="1" applyAlignment="1">
      <alignment horizontal="center" wrapText="1"/>
    </xf>
    <xf numFmtId="1" fontId="11" fillId="0" borderId="13" xfId="0" applyNumberFormat="1" applyFont="1" applyFill="1" applyBorder="1" applyAlignment="1">
      <alignment horizontal="center" wrapText="1"/>
    </xf>
    <xf numFmtId="1" fontId="11" fillId="0" borderId="13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wrapText="1"/>
    </xf>
    <xf numFmtId="0" fontId="14" fillId="20" borderId="10" xfId="0" applyFont="1" applyFill="1" applyBorder="1" applyAlignment="1">
      <alignment wrapText="1"/>
    </xf>
    <xf numFmtId="1" fontId="11" fillId="0" borderId="14" xfId="0" applyNumberFormat="1" applyFont="1" applyFill="1" applyBorder="1" applyAlignment="1">
      <alignment horizontal="center" wrapText="1"/>
    </xf>
    <xf numFmtId="1" fontId="11" fillId="0" borderId="15" xfId="0" applyNumberFormat="1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 wrapText="1"/>
    </xf>
    <xf numFmtId="1" fontId="11" fillId="0" borderId="15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wrapText="1"/>
    </xf>
    <xf numFmtId="189" fontId="11" fillId="0" borderId="13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0" fontId="10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6" xfId="53" applyFont="1" applyFill="1" applyBorder="1" applyAlignment="1" applyProtection="1">
      <alignment vertical="center" wrapText="1"/>
      <protection/>
    </xf>
    <xf numFmtId="0" fontId="11" fillId="0" borderId="13" xfId="0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right" vertical="top" wrapText="1"/>
    </xf>
    <xf numFmtId="1" fontId="11" fillId="0" borderId="14" xfId="0" applyNumberFormat="1" applyFont="1" applyFill="1" applyBorder="1" applyAlignment="1">
      <alignment horizontal="center" wrapText="1"/>
    </xf>
    <xf numFmtId="189" fontId="11" fillId="0" borderId="14" xfId="0" applyNumberFormat="1" applyFont="1" applyFill="1" applyBorder="1" applyAlignment="1">
      <alignment horizontal="center" wrapText="1"/>
    </xf>
    <xf numFmtId="1" fontId="11" fillId="0" borderId="17" xfId="0" applyNumberFormat="1" applyFont="1" applyFill="1" applyBorder="1" applyAlignment="1">
      <alignment horizontal="center"/>
    </xf>
    <xf numFmtId="189" fontId="10" fillId="0" borderId="13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188" fontId="11" fillId="0" borderId="13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justify" wrapText="1"/>
    </xf>
    <xf numFmtId="188" fontId="10" fillId="0" borderId="13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/>
    </xf>
    <xf numFmtId="189" fontId="11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1" fontId="10" fillId="0" borderId="17" xfId="0" applyNumberFormat="1" applyFont="1" applyBorder="1" applyAlignment="1">
      <alignment horizontal="center" wrapText="1"/>
    </xf>
    <xf numFmtId="189" fontId="10" fillId="0" borderId="17" xfId="0" applyNumberFormat="1" applyFont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11" fillId="0" borderId="17" xfId="0" applyFont="1" applyBorder="1" applyAlignment="1">
      <alignment wrapText="1"/>
    </xf>
    <xf numFmtId="0" fontId="11" fillId="0" borderId="17" xfId="0" applyFont="1" applyBorder="1" applyAlignment="1">
      <alignment horizontal="left" wrapText="1"/>
    </xf>
    <xf numFmtId="1" fontId="11" fillId="0" borderId="17" xfId="0" applyNumberFormat="1" applyFont="1" applyBorder="1" applyAlignment="1">
      <alignment horizont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 wrapText="1"/>
    </xf>
    <xf numFmtId="1" fontId="10" fillId="0" borderId="14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wrapText="1"/>
    </xf>
    <xf numFmtId="0" fontId="14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189" fontId="10" fillId="0" borderId="13" xfId="0" applyNumberFormat="1" applyFont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/>
    </xf>
    <xf numFmtId="189" fontId="10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89" fontId="11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 wrapText="1"/>
    </xf>
    <xf numFmtId="189" fontId="10" fillId="0" borderId="17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 wrapText="1"/>
    </xf>
    <xf numFmtId="188" fontId="10" fillId="0" borderId="13" xfId="0" applyNumberFormat="1" applyFont="1" applyFill="1" applyBorder="1" applyAlignment="1">
      <alignment horizontal="center" vertical="center" wrapText="1"/>
    </xf>
    <xf numFmtId="189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89" fontId="11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wrapText="1"/>
    </xf>
    <xf numFmtId="1" fontId="10" fillId="0" borderId="13" xfId="0" applyNumberFormat="1" applyFont="1" applyFill="1" applyBorder="1" applyAlignment="1">
      <alignment horizontal="center" wrapText="1"/>
    </xf>
    <xf numFmtId="189" fontId="10" fillId="0" borderId="13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1" fontId="11" fillId="0" borderId="14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wrapText="1"/>
    </xf>
    <xf numFmtId="0" fontId="11" fillId="0" borderId="22" xfId="0" applyFont="1" applyFill="1" applyBorder="1" applyAlignment="1">
      <alignment horizontal="left" wrapText="1"/>
    </xf>
    <xf numFmtId="1" fontId="11" fillId="0" borderId="21" xfId="0" applyNumberFormat="1" applyFont="1" applyFill="1" applyBorder="1" applyAlignment="1">
      <alignment horizontal="center" wrapText="1"/>
    </xf>
    <xf numFmtId="1" fontId="10" fillId="0" borderId="21" xfId="0" applyNumberFormat="1" applyFont="1" applyFill="1" applyBorder="1" applyAlignment="1">
      <alignment horizontal="center" wrapText="1"/>
    </xf>
    <xf numFmtId="1" fontId="11" fillId="0" borderId="21" xfId="0" applyNumberFormat="1" applyFont="1" applyFill="1" applyBorder="1" applyAlignment="1">
      <alignment horizontal="center"/>
    </xf>
    <xf numFmtId="189" fontId="17" fillId="0" borderId="14" xfId="0" applyNumberFormat="1" applyFont="1" applyFill="1" applyBorder="1" applyAlignment="1">
      <alignment horizontal="center" wrapText="1"/>
    </xf>
    <xf numFmtId="1" fontId="11" fillId="0" borderId="14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2" fontId="10" fillId="2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="75" zoomScaleNormal="60" zoomScaleSheetLayoutView="75" zoomScalePageLayoutView="0" workbookViewId="0" topLeftCell="A52">
      <selection activeCell="D59" sqref="D59"/>
    </sheetView>
  </sheetViews>
  <sheetFormatPr defaultColWidth="9.00390625" defaultRowHeight="12.75"/>
  <cols>
    <col min="1" max="1" width="16.25390625" style="0" customWidth="1"/>
    <col min="2" max="2" width="77.625" style="0" customWidth="1"/>
    <col min="3" max="3" width="19.875" style="0" customWidth="1"/>
    <col min="4" max="4" width="17.375" style="0" customWidth="1"/>
    <col min="5" max="5" width="23.25390625" style="0" customWidth="1"/>
    <col min="6" max="6" width="22.25390625" style="0" customWidth="1"/>
    <col min="7" max="7" width="3.00390625" style="0" customWidth="1"/>
    <col min="8" max="8" width="9.125" style="0" hidden="1" customWidth="1"/>
  </cols>
  <sheetData>
    <row r="1" spans="4:6" ht="18.75">
      <c r="D1" s="19" t="s">
        <v>22</v>
      </c>
      <c r="E1" s="19"/>
      <c r="F1" s="16"/>
    </row>
    <row r="2" spans="4:6" ht="18.75">
      <c r="D2" s="144" t="s">
        <v>26</v>
      </c>
      <c r="E2" s="144"/>
      <c r="F2" s="144"/>
    </row>
    <row r="3" spans="4:6" ht="18.75">
      <c r="D3" s="20" t="s">
        <v>56</v>
      </c>
      <c r="E3" s="20"/>
      <c r="F3" s="21"/>
    </row>
    <row r="4" spans="1:6" ht="16.5">
      <c r="A4" s="1"/>
      <c r="B4" s="1"/>
      <c r="C4" s="1"/>
      <c r="D4" s="2"/>
      <c r="E4" s="2"/>
      <c r="F4" s="3"/>
    </row>
    <row r="5" spans="1:6" ht="16.5">
      <c r="A5" s="1"/>
      <c r="B5" s="1"/>
      <c r="C5" s="1"/>
      <c r="D5" s="4"/>
      <c r="E5" s="4"/>
      <c r="F5" s="5"/>
    </row>
    <row r="6" spans="1:6" ht="20.25">
      <c r="A6" s="145" t="s">
        <v>59</v>
      </c>
      <c r="B6" s="145"/>
      <c r="C6" s="145"/>
      <c r="D6" s="145"/>
      <c r="E6" s="145"/>
      <c r="F6" s="145"/>
    </row>
    <row r="7" spans="1:6" ht="23.25" customHeight="1" thickBot="1">
      <c r="A7" s="3"/>
      <c r="B7" s="3"/>
      <c r="C7" s="3"/>
      <c r="D7" s="3"/>
      <c r="E7" s="146" t="s">
        <v>20</v>
      </c>
      <c r="F7" s="146"/>
    </row>
    <row r="8" spans="1:6" ht="24.75" customHeight="1" thickBot="1">
      <c r="A8" s="147" t="s">
        <v>3</v>
      </c>
      <c r="B8" s="148" t="s">
        <v>4</v>
      </c>
      <c r="C8" s="148" t="s">
        <v>2</v>
      </c>
      <c r="D8" s="149" t="s">
        <v>0</v>
      </c>
      <c r="E8" s="150"/>
      <c r="F8" s="147" t="s">
        <v>1</v>
      </c>
    </row>
    <row r="9" spans="1:6" ht="43.5" customHeight="1" thickBot="1">
      <c r="A9" s="147"/>
      <c r="B9" s="148"/>
      <c r="C9" s="148"/>
      <c r="D9" s="6" t="s">
        <v>1</v>
      </c>
      <c r="E9" s="7" t="s">
        <v>51</v>
      </c>
      <c r="F9" s="147"/>
    </row>
    <row r="10" spans="1:6" ht="16.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</row>
    <row r="11" spans="1:6" ht="29.25" customHeight="1">
      <c r="A11" s="25">
        <v>10000000</v>
      </c>
      <c r="B11" s="26" t="s">
        <v>5</v>
      </c>
      <c r="C11" s="27">
        <f>C12+C17+C19+C21+C27</f>
        <v>57281920</v>
      </c>
      <c r="D11" s="27">
        <f>D17+D21+D27</f>
        <v>4413900</v>
      </c>
      <c r="E11" s="27">
        <f>E21</f>
        <v>4225100</v>
      </c>
      <c r="F11" s="27">
        <f>F12+F17+F19+F21+F27</f>
        <v>61695820</v>
      </c>
    </row>
    <row r="12" spans="1:6" ht="48" customHeight="1">
      <c r="A12" s="83">
        <v>11000000</v>
      </c>
      <c r="B12" s="84" t="s">
        <v>28</v>
      </c>
      <c r="C12" s="96">
        <f>C13+C14</f>
        <v>47548600</v>
      </c>
      <c r="D12" s="96"/>
      <c r="E12" s="97"/>
      <c r="F12" s="96">
        <f aca="true" t="shared" si="0" ref="F12:F20">SUM(C12+D12)</f>
        <v>47548600</v>
      </c>
    </row>
    <row r="13" spans="1:6" ht="30" customHeight="1">
      <c r="A13" s="63">
        <v>11010000</v>
      </c>
      <c r="B13" s="63" t="s">
        <v>34</v>
      </c>
      <c r="C13" s="34">
        <v>47507100</v>
      </c>
      <c r="D13" s="34"/>
      <c r="E13" s="62"/>
      <c r="F13" s="34">
        <f t="shared" si="0"/>
        <v>47507100</v>
      </c>
    </row>
    <row r="14" spans="1:6" ht="28.5" customHeight="1">
      <c r="A14" s="63">
        <v>11020000</v>
      </c>
      <c r="B14" s="63" t="s">
        <v>6</v>
      </c>
      <c r="C14" s="34">
        <f>C15+C16</f>
        <v>41500</v>
      </c>
      <c r="D14" s="34"/>
      <c r="E14" s="62"/>
      <c r="F14" s="34">
        <f t="shared" si="0"/>
        <v>41500</v>
      </c>
    </row>
    <row r="15" spans="1:6" ht="42.75" customHeight="1">
      <c r="A15" s="61">
        <v>11020200</v>
      </c>
      <c r="B15" s="42" t="s">
        <v>42</v>
      </c>
      <c r="C15" s="34">
        <v>39200</v>
      </c>
      <c r="D15" s="34"/>
      <c r="E15" s="62"/>
      <c r="F15" s="34">
        <f t="shared" si="0"/>
        <v>39200</v>
      </c>
    </row>
    <row r="16" spans="1:6" ht="42.75" customHeight="1">
      <c r="A16" s="61">
        <v>11023200</v>
      </c>
      <c r="B16" s="42" t="s">
        <v>60</v>
      </c>
      <c r="C16" s="34">
        <v>2300</v>
      </c>
      <c r="D16" s="34"/>
      <c r="E16" s="62"/>
      <c r="F16" s="34">
        <f t="shared" si="0"/>
        <v>2300</v>
      </c>
    </row>
    <row r="17" spans="1:6" ht="30" customHeight="1">
      <c r="A17" s="83">
        <v>12000000</v>
      </c>
      <c r="B17" s="85" t="s">
        <v>7</v>
      </c>
      <c r="C17" s="34"/>
      <c r="D17" s="96">
        <f>SUM(D18)</f>
        <v>74500</v>
      </c>
      <c r="E17" s="97"/>
      <c r="F17" s="96">
        <f t="shared" si="0"/>
        <v>74500</v>
      </c>
    </row>
    <row r="18" spans="1:6" ht="27.75" customHeight="1">
      <c r="A18" s="61">
        <v>12030000</v>
      </c>
      <c r="B18" s="42" t="s">
        <v>32</v>
      </c>
      <c r="C18" s="34"/>
      <c r="D18" s="34">
        <v>74500</v>
      </c>
      <c r="E18" s="62"/>
      <c r="F18" s="34">
        <f t="shared" si="0"/>
        <v>74500</v>
      </c>
    </row>
    <row r="19" spans="1:6" ht="49.5" customHeight="1">
      <c r="A19" s="83">
        <v>13000000</v>
      </c>
      <c r="B19" s="86" t="s">
        <v>35</v>
      </c>
      <c r="C19" s="98">
        <f>C20</f>
        <v>9380820</v>
      </c>
      <c r="D19" s="99"/>
      <c r="E19" s="100"/>
      <c r="F19" s="98">
        <f t="shared" si="0"/>
        <v>9380820</v>
      </c>
    </row>
    <row r="20" spans="1:6" ht="28.5" customHeight="1">
      <c r="A20" s="61">
        <v>13050000</v>
      </c>
      <c r="B20" s="61" t="s">
        <v>8</v>
      </c>
      <c r="C20" s="34">
        <v>9380820</v>
      </c>
      <c r="D20" s="64"/>
      <c r="E20" s="62"/>
      <c r="F20" s="34">
        <f t="shared" si="0"/>
        <v>9380820</v>
      </c>
    </row>
    <row r="21" spans="1:6" ht="28.5" customHeight="1">
      <c r="A21" s="87">
        <v>18000000</v>
      </c>
      <c r="B21" s="86" t="s">
        <v>9</v>
      </c>
      <c r="C21" s="101">
        <f>C25+C23+C24</f>
        <v>352500</v>
      </c>
      <c r="D21" s="102">
        <f>D26+D25+D22</f>
        <v>4255700</v>
      </c>
      <c r="E21" s="103">
        <f>E26+E22</f>
        <v>4225100</v>
      </c>
      <c r="F21" s="98">
        <f aca="true" t="shared" si="1" ref="F21:F33">SUM(C21+D21)</f>
        <v>4608200</v>
      </c>
    </row>
    <row r="22" spans="1:6" ht="38.25" customHeight="1">
      <c r="A22" s="76">
        <v>18010000</v>
      </c>
      <c r="B22" s="76" t="s">
        <v>58</v>
      </c>
      <c r="C22" s="133"/>
      <c r="D22" s="134">
        <v>25100</v>
      </c>
      <c r="E22" s="32">
        <v>25100</v>
      </c>
      <c r="F22" s="41">
        <f t="shared" si="1"/>
        <v>25100</v>
      </c>
    </row>
    <row r="23" spans="1:6" ht="28.5" customHeight="1">
      <c r="A23" s="44">
        <v>18020000</v>
      </c>
      <c r="B23" s="44" t="s">
        <v>49</v>
      </c>
      <c r="C23" s="33">
        <v>43000</v>
      </c>
      <c r="D23" s="45"/>
      <c r="E23" s="32"/>
      <c r="F23" s="34">
        <f t="shared" si="1"/>
        <v>43000</v>
      </c>
    </row>
    <row r="24" spans="1:6" ht="28.5" customHeight="1">
      <c r="A24" s="44">
        <v>18030000</v>
      </c>
      <c r="B24" s="44" t="s">
        <v>57</v>
      </c>
      <c r="C24" s="33">
        <v>1500</v>
      </c>
      <c r="D24" s="45"/>
      <c r="E24" s="32"/>
      <c r="F24" s="34">
        <f t="shared" si="1"/>
        <v>1500</v>
      </c>
    </row>
    <row r="25" spans="1:6" ht="41.25" customHeight="1">
      <c r="A25" s="42">
        <v>18040000</v>
      </c>
      <c r="B25" s="42" t="s">
        <v>33</v>
      </c>
      <c r="C25" s="32">
        <v>308000</v>
      </c>
      <c r="D25" s="60">
        <v>30600</v>
      </c>
      <c r="E25" s="43"/>
      <c r="F25" s="34">
        <f t="shared" si="1"/>
        <v>338600</v>
      </c>
    </row>
    <row r="26" spans="1:6" ht="38.25" customHeight="1">
      <c r="A26" s="42">
        <v>18050000</v>
      </c>
      <c r="B26" s="42" t="s">
        <v>37</v>
      </c>
      <c r="C26" s="32"/>
      <c r="D26" s="30">
        <v>4200000</v>
      </c>
      <c r="E26" s="29">
        <v>4200000</v>
      </c>
      <c r="F26" s="41">
        <f t="shared" si="1"/>
        <v>4200000</v>
      </c>
    </row>
    <row r="27" spans="1:6" ht="29.25" customHeight="1">
      <c r="A27" s="88">
        <v>19000000</v>
      </c>
      <c r="B27" s="89" t="s">
        <v>40</v>
      </c>
      <c r="C27" s="104"/>
      <c r="D27" s="105">
        <f>D28</f>
        <v>83700</v>
      </c>
      <c r="E27" s="106"/>
      <c r="F27" s="107">
        <f t="shared" si="1"/>
        <v>83700</v>
      </c>
    </row>
    <row r="28" spans="1:6" ht="27.75" customHeight="1">
      <c r="A28" s="42">
        <v>19010000</v>
      </c>
      <c r="B28" s="42" t="s">
        <v>31</v>
      </c>
      <c r="C28" s="43"/>
      <c r="D28" s="32">
        <v>83700</v>
      </c>
      <c r="E28" s="32"/>
      <c r="F28" s="34">
        <f t="shared" si="1"/>
        <v>83700</v>
      </c>
    </row>
    <row r="29" spans="1:6" ht="38.25" customHeight="1">
      <c r="A29" s="90">
        <v>20000000</v>
      </c>
      <c r="B29" s="91" t="s">
        <v>10</v>
      </c>
      <c r="C29" s="108">
        <f>C30+C34+C37</f>
        <v>288700</v>
      </c>
      <c r="D29" s="108">
        <f>D37+D39</f>
        <v>1470630</v>
      </c>
      <c r="E29" s="109"/>
      <c r="F29" s="110">
        <f t="shared" si="1"/>
        <v>1759330</v>
      </c>
    </row>
    <row r="30" spans="1:6" ht="45" customHeight="1">
      <c r="A30" s="90">
        <v>21000000</v>
      </c>
      <c r="B30" s="92" t="s">
        <v>45</v>
      </c>
      <c r="C30" s="108">
        <f>C31+C32</f>
        <v>10200</v>
      </c>
      <c r="D30" s="108"/>
      <c r="E30" s="109"/>
      <c r="F30" s="98">
        <f t="shared" si="1"/>
        <v>10200</v>
      </c>
    </row>
    <row r="31" spans="1:6" ht="53.25" customHeight="1">
      <c r="A31" s="73">
        <v>21010300</v>
      </c>
      <c r="B31" s="74" t="s">
        <v>53</v>
      </c>
      <c r="C31" s="75">
        <v>2200</v>
      </c>
      <c r="D31" s="65"/>
      <c r="E31" s="66"/>
      <c r="F31" s="34">
        <f t="shared" si="1"/>
        <v>2200</v>
      </c>
    </row>
    <row r="32" spans="1:6" ht="30" customHeight="1">
      <c r="A32" s="84">
        <v>21080000</v>
      </c>
      <c r="B32" s="84" t="s">
        <v>17</v>
      </c>
      <c r="C32" s="111">
        <f>C33</f>
        <v>8000</v>
      </c>
      <c r="D32" s="112"/>
      <c r="E32" s="113"/>
      <c r="F32" s="96">
        <f t="shared" si="1"/>
        <v>8000</v>
      </c>
    </row>
    <row r="33" spans="1:6" ht="38.25" customHeight="1">
      <c r="A33" s="42">
        <v>21081100</v>
      </c>
      <c r="B33" s="42" t="s">
        <v>27</v>
      </c>
      <c r="C33" s="32">
        <v>8000</v>
      </c>
      <c r="D33" s="57"/>
      <c r="E33" s="43"/>
      <c r="F33" s="34">
        <f t="shared" si="1"/>
        <v>8000</v>
      </c>
    </row>
    <row r="34" spans="1:6" ht="44.25" customHeight="1">
      <c r="A34" s="83">
        <v>22000000</v>
      </c>
      <c r="B34" s="137" t="s">
        <v>36</v>
      </c>
      <c r="C34" s="96">
        <f>C35+C36</f>
        <v>178500</v>
      </c>
      <c r="D34" s="114"/>
      <c r="E34" s="97"/>
      <c r="F34" s="96">
        <f>SUM(C34+D34)</f>
        <v>178500</v>
      </c>
    </row>
    <row r="35" spans="1:6" ht="75" customHeight="1">
      <c r="A35" s="44">
        <v>22080400</v>
      </c>
      <c r="B35" s="58" t="s">
        <v>41</v>
      </c>
      <c r="C35" s="33">
        <v>48500</v>
      </c>
      <c r="D35" s="59"/>
      <c r="E35" s="53"/>
      <c r="F35" s="41">
        <f aca="true" t="shared" si="2" ref="F35:F41">SUM(C35+D35)</f>
        <v>48500</v>
      </c>
    </row>
    <row r="36" spans="1:6" ht="25.5" customHeight="1">
      <c r="A36" s="42">
        <v>22090000</v>
      </c>
      <c r="B36" s="42" t="s">
        <v>11</v>
      </c>
      <c r="C36" s="32">
        <v>130000</v>
      </c>
      <c r="D36" s="57"/>
      <c r="E36" s="43"/>
      <c r="F36" s="34">
        <f t="shared" si="2"/>
        <v>130000</v>
      </c>
    </row>
    <row r="37" spans="1:6" ht="30" customHeight="1">
      <c r="A37" s="93">
        <v>24000000</v>
      </c>
      <c r="B37" s="93" t="s">
        <v>12</v>
      </c>
      <c r="C37" s="94">
        <f>C38</f>
        <v>100000</v>
      </c>
      <c r="D37" s="94"/>
      <c r="E37" s="95"/>
      <c r="F37" s="96">
        <f t="shared" si="2"/>
        <v>100000</v>
      </c>
    </row>
    <row r="38" spans="1:6" ht="24" customHeight="1">
      <c r="A38" s="42">
        <v>24060300</v>
      </c>
      <c r="B38" s="42" t="s">
        <v>13</v>
      </c>
      <c r="C38" s="32">
        <v>100000</v>
      </c>
      <c r="D38" s="57"/>
      <c r="E38" s="43"/>
      <c r="F38" s="34">
        <f t="shared" si="2"/>
        <v>100000</v>
      </c>
    </row>
    <row r="39" spans="1:6" s="116" customFormat="1" ht="31.5" customHeight="1">
      <c r="A39" s="84">
        <v>25000000</v>
      </c>
      <c r="B39" s="84" t="s">
        <v>14</v>
      </c>
      <c r="C39" s="115"/>
      <c r="D39" s="111">
        <f>D40</f>
        <v>1470630</v>
      </c>
      <c r="E39" s="115"/>
      <c r="F39" s="96">
        <f>F40</f>
        <v>1470630</v>
      </c>
    </row>
    <row r="40" spans="1:6" ht="59.25" customHeight="1">
      <c r="A40" s="84">
        <v>25010000</v>
      </c>
      <c r="B40" s="138" t="s">
        <v>61</v>
      </c>
      <c r="C40" s="43"/>
      <c r="D40" s="32">
        <f>D41+D42+D43</f>
        <v>1470630</v>
      </c>
      <c r="E40" s="43"/>
      <c r="F40" s="34">
        <f t="shared" si="2"/>
        <v>1470630</v>
      </c>
    </row>
    <row r="41" spans="1:6" ht="48.75" customHeight="1">
      <c r="A41" s="42">
        <v>25010100</v>
      </c>
      <c r="B41" s="139" t="s">
        <v>62</v>
      </c>
      <c r="C41" s="43"/>
      <c r="D41" s="32">
        <v>1352671</v>
      </c>
      <c r="E41" s="43"/>
      <c r="F41" s="34">
        <f t="shared" si="2"/>
        <v>1352671</v>
      </c>
    </row>
    <row r="42" spans="1:6" ht="31.5" customHeight="1">
      <c r="A42" s="42">
        <v>25010300</v>
      </c>
      <c r="B42" s="42" t="s">
        <v>25</v>
      </c>
      <c r="C42" s="43"/>
      <c r="D42" s="32">
        <v>107776</v>
      </c>
      <c r="E42" s="43"/>
      <c r="F42" s="34">
        <f>SUM(C42+D42)</f>
        <v>107776</v>
      </c>
    </row>
    <row r="43" spans="1:6" ht="60.75" customHeight="1">
      <c r="A43" s="42">
        <v>25010400</v>
      </c>
      <c r="B43" s="42" t="s">
        <v>38</v>
      </c>
      <c r="C43" s="53"/>
      <c r="D43" s="33">
        <v>10183</v>
      </c>
      <c r="E43" s="53"/>
      <c r="F43" s="34">
        <f aca="true" t="shared" si="3" ref="F43:F50">SUM(C43+D43)</f>
        <v>10183</v>
      </c>
    </row>
    <row r="44" spans="1:6" ht="23.25" customHeight="1">
      <c r="A44" s="35">
        <v>30000000</v>
      </c>
      <c r="B44" s="28" t="s">
        <v>18</v>
      </c>
      <c r="C44" s="31">
        <f>C45+C48</f>
        <v>8000</v>
      </c>
      <c r="D44" s="31">
        <f>D45+D49+D47</f>
        <v>3758436</v>
      </c>
      <c r="E44" s="31">
        <f>E45+E49+E47</f>
        <v>3758436</v>
      </c>
      <c r="F44" s="27">
        <f t="shared" si="3"/>
        <v>3766436</v>
      </c>
    </row>
    <row r="45" spans="1:6" ht="26.25" customHeight="1">
      <c r="A45" s="28">
        <v>31000000</v>
      </c>
      <c r="B45" s="28" t="s">
        <v>19</v>
      </c>
      <c r="C45" s="31">
        <f>C46</f>
        <v>8000</v>
      </c>
      <c r="D45" s="31"/>
      <c r="E45" s="31"/>
      <c r="F45" s="27">
        <f t="shared" si="3"/>
        <v>8000</v>
      </c>
    </row>
    <row r="46" spans="1:6" ht="109.5" customHeight="1">
      <c r="A46" s="44">
        <v>31010000</v>
      </c>
      <c r="B46" s="139" t="s">
        <v>63</v>
      </c>
      <c r="C46" s="33">
        <v>8000</v>
      </c>
      <c r="D46" s="54"/>
      <c r="E46" s="54"/>
      <c r="F46" s="34">
        <f t="shared" si="3"/>
        <v>8000</v>
      </c>
    </row>
    <row r="47" spans="1:6" ht="66" customHeight="1">
      <c r="A47" s="55">
        <v>31030000</v>
      </c>
      <c r="B47" s="139" t="s">
        <v>64</v>
      </c>
      <c r="C47" s="37"/>
      <c r="D47" s="37">
        <v>1750000</v>
      </c>
      <c r="E47" s="37">
        <v>1750000</v>
      </c>
      <c r="F47" s="131">
        <f t="shared" si="3"/>
        <v>1750000</v>
      </c>
    </row>
    <row r="48" spans="1:6" s="116" customFormat="1" ht="35.25" customHeight="1">
      <c r="A48" s="86">
        <v>33000000</v>
      </c>
      <c r="B48" s="86" t="s">
        <v>50</v>
      </c>
      <c r="C48" s="101"/>
      <c r="D48" s="101">
        <f>D49</f>
        <v>2008436</v>
      </c>
      <c r="E48" s="101">
        <f>E49</f>
        <v>2008436</v>
      </c>
      <c r="F48" s="107">
        <f t="shared" si="3"/>
        <v>2008436</v>
      </c>
    </row>
    <row r="49" spans="1:6" ht="28.5" customHeight="1" thickBot="1">
      <c r="A49" s="56">
        <v>33010000</v>
      </c>
      <c r="B49" s="56" t="s">
        <v>39</v>
      </c>
      <c r="C49" s="38"/>
      <c r="D49" s="38">
        <v>2008436</v>
      </c>
      <c r="E49" s="38">
        <v>2008436</v>
      </c>
      <c r="F49" s="40">
        <f t="shared" si="3"/>
        <v>2008436</v>
      </c>
    </row>
    <row r="50" spans="1:6" ht="32.25" customHeight="1" thickBot="1">
      <c r="A50" s="36">
        <v>40000000</v>
      </c>
      <c r="B50" s="8" t="s">
        <v>15</v>
      </c>
      <c r="C50" s="13">
        <f>C51</f>
        <v>74055900</v>
      </c>
      <c r="D50" s="13">
        <f>D51</f>
        <v>1339160</v>
      </c>
      <c r="E50" s="13"/>
      <c r="F50" s="135">
        <f t="shared" si="3"/>
        <v>75395060</v>
      </c>
    </row>
    <row r="51" spans="1:6" ht="32.25" customHeight="1" thickBot="1">
      <c r="A51" s="82">
        <v>41000000</v>
      </c>
      <c r="B51" s="70" t="s">
        <v>52</v>
      </c>
      <c r="C51" s="39">
        <f>C52+C56</f>
        <v>74055900</v>
      </c>
      <c r="D51" s="39">
        <f>D52+D56</f>
        <v>1339160</v>
      </c>
      <c r="E51" s="39"/>
      <c r="F51" s="67">
        <f>F52+F56</f>
        <v>75395060</v>
      </c>
    </row>
    <row r="52" spans="1:6" ht="32.25" customHeight="1" thickBot="1">
      <c r="A52" s="68">
        <v>41020000</v>
      </c>
      <c r="B52" s="70" t="s">
        <v>43</v>
      </c>
      <c r="C52" s="39">
        <f>C55+C53+C54</f>
        <v>27648100</v>
      </c>
      <c r="D52" s="39"/>
      <c r="E52" s="39"/>
      <c r="F52" s="67">
        <f>C52</f>
        <v>27648100</v>
      </c>
    </row>
    <row r="53" spans="1:6" ht="41.25" customHeight="1">
      <c r="A53" s="125">
        <v>41020100</v>
      </c>
      <c r="B53" s="126" t="s">
        <v>47</v>
      </c>
      <c r="C53" s="127">
        <v>9000900</v>
      </c>
      <c r="D53" s="128"/>
      <c r="E53" s="128"/>
      <c r="F53" s="129">
        <f>C53</f>
        <v>9000900</v>
      </c>
    </row>
    <row r="54" spans="1:6" s="123" customFormat="1" ht="60" customHeight="1" hidden="1">
      <c r="A54" s="55">
        <v>41020600</v>
      </c>
      <c r="B54" s="79" t="s">
        <v>54</v>
      </c>
      <c r="C54" s="37"/>
      <c r="D54" s="78"/>
      <c r="E54" s="78"/>
      <c r="F54" s="124">
        <f>C54</f>
        <v>0</v>
      </c>
    </row>
    <row r="55" spans="1:6" ht="35.25" customHeight="1" thickBot="1">
      <c r="A55" s="76">
        <v>41020900</v>
      </c>
      <c r="B55" s="77" t="s">
        <v>46</v>
      </c>
      <c r="C55" s="33">
        <v>18647200</v>
      </c>
      <c r="D55" s="54"/>
      <c r="E55" s="54"/>
      <c r="F55" s="41">
        <f>C55</f>
        <v>18647200</v>
      </c>
    </row>
    <row r="56" spans="1:6" ht="29.25" customHeight="1" thickBot="1">
      <c r="A56" s="15">
        <v>41030000</v>
      </c>
      <c r="B56" s="69" t="s">
        <v>24</v>
      </c>
      <c r="C56" s="39">
        <f>C57+C63</f>
        <v>46407800</v>
      </c>
      <c r="D56" s="39">
        <f>D62</f>
        <v>1339160</v>
      </c>
      <c r="E56" s="23"/>
      <c r="F56" s="136">
        <f>C56+D56</f>
        <v>47746960</v>
      </c>
    </row>
    <row r="57" spans="1:6" ht="29.25" customHeight="1">
      <c r="A57" s="9"/>
      <c r="B57" s="9" t="s">
        <v>44</v>
      </c>
      <c r="C57" s="10">
        <f>C58+C59+C60+C61+C64</f>
        <v>46407800</v>
      </c>
      <c r="D57" s="10"/>
      <c r="E57" s="17"/>
      <c r="F57" s="11">
        <f>C57+D57</f>
        <v>46407800</v>
      </c>
    </row>
    <row r="58" spans="1:6" ht="92.25" customHeight="1">
      <c r="A58" s="46">
        <v>41030600</v>
      </c>
      <c r="B58" s="47" t="s">
        <v>23</v>
      </c>
      <c r="C58" s="32">
        <v>29812300</v>
      </c>
      <c r="D58" s="43"/>
      <c r="E58" s="43"/>
      <c r="F58" s="34">
        <f aca="true" t="shared" si="4" ref="F58:F64">SUM(C58+D58)</f>
        <v>29812300</v>
      </c>
    </row>
    <row r="59" spans="1:6" ht="121.5" customHeight="1">
      <c r="A59" s="48">
        <v>41030800</v>
      </c>
      <c r="B59" s="151" t="s">
        <v>65</v>
      </c>
      <c r="C59" s="32">
        <v>8057400</v>
      </c>
      <c r="D59" s="32"/>
      <c r="E59" s="43"/>
      <c r="F59" s="34">
        <f t="shared" si="4"/>
        <v>8057400</v>
      </c>
    </row>
    <row r="60" spans="1:6" ht="270.75" customHeight="1">
      <c r="A60" s="46">
        <v>41030900</v>
      </c>
      <c r="B60" s="140" t="s">
        <v>66</v>
      </c>
      <c r="C60" s="32">
        <v>7593500</v>
      </c>
      <c r="D60" s="32"/>
      <c r="E60" s="43"/>
      <c r="F60" s="34">
        <f t="shared" si="4"/>
        <v>7593500</v>
      </c>
    </row>
    <row r="61" spans="1:6" ht="75.75" customHeight="1">
      <c r="A61" s="49">
        <v>41031000</v>
      </c>
      <c r="B61" s="80" t="s">
        <v>21</v>
      </c>
      <c r="C61" s="32">
        <v>390800</v>
      </c>
      <c r="D61" s="32"/>
      <c r="E61" s="43"/>
      <c r="F61" s="132">
        <f t="shared" si="4"/>
        <v>390800</v>
      </c>
    </row>
    <row r="62" spans="1:6" ht="75.75" customHeight="1">
      <c r="A62" s="48">
        <v>41034400</v>
      </c>
      <c r="B62" s="81" t="s">
        <v>48</v>
      </c>
      <c r="C62" s="32"/>
      <c r="D62" s="32">
        <f>882100+457060</f>
        <v>1339160</v>
      </c>
      <c r="E62" s="43"/>
      <c r="F62" s="34">
        <f t="shared" si="4"/>
        <v>1339160</v>
      </c>
    </row>
    <row r="63" spans="1:6" ht="63.75" customHeight="1">
      <c r="A63" s="48">
        <v>41034500</v>
      </c>
      <c r="B63" s="140" t="s">
        <v>67</v>
      </c>
      <c r="C63" s="50"/>
      <c r="D63" s="50"/>
      <c r="E63" s="51"/>
      <c r="F63" s="52">
        <f t="shared" si="4"/>
        <v>0</v>
      </c>
    </row>
    <row r="64" spans="1:6" ht="134.25" customHeight="1">
      <c r="A64" s="46">
        <v>41035800</v>
      </c>
      <c r="B64" s="140" t="s">
        <v>68</v>
      </c>
      <c r="C64" s="32">
        <v>553800</v>
      </c>
      <c r="D64" s="32"/>
      <c r="E64" s="43"/>
      <c r="F64" s="34">
        <f t="shared" si="4"/>
        <v>553800</v>
      </c>
    </row>
    <row r="65" spans="1:6" ht="26.25" customHeight="1">
      <c r="A65" s="118">
        <v>50100000</v>
      </c>
      <c r="B65" s="141" t="s">
        <v>69</v>
      </c>
      <c r="C65" s="32"/>
      <c r="D65" s="119">
        <f>D66</f>
        <v>200000</v>
      </c>
      <c r="E65" s="120"/>
      <c r="F65" s="121">
        <f>D65</f>
        <v>200000</v>
      </c>
    </row>
    <row r="66" spans="1:6" ht="75" customHeight="1" thickBot="1">
      <c r="A66" s="122">
        <v>50110000</v>
      </c>
      <c r="B66" s="117" t="s">
        <v>55</v>
      </c>
      <c r="C66" s="50"/>
      <c r="D66" s="50">
        <v>200000</v>
      </c>
      <c r="E66" s="130"/>
      <c r="F66" s="131">
        <f>D66</f>
        <v>200000</v>
      </c>
    </row>
    <row r="67" spans="1:6" ht="36" customHeight="1" thickBot="1">
      <c r="A67" s="12"/>
      <c r="B67" s="14" t="s">
        <v>16</v>
      </c>
      <c r="C67" s="13">
        <f>C11+C29+C44+C50</f>
        <v>131634520</v>
      </c>
      <c r="D67" s="13">
        <f>D11+D29+D44+D50+D65</f>
        <v>11182126</v>
      </c>
      <c r="E67" s="13">
        <f>E11+E44</f>
        <v>7983536</v>
      </c>
      <c r="F67" s="13">
        <f>F11+F29+F44+F50+F65</f>
        <v>142816646</v>
      </c>
    </row>
    <row r="68" spans="2:5" ht="83.25" customHeight="1">
      <c r="B68" s="22" t="s">
        <v>29</v>
      </c>
      <c r="D68" s="142" t="s">
        <v>30</v>
      </c>
      <c r="E68" s="143"/>
    </row>
    <row r="70" ht="12.75">
      <c r="D70" s="71"/>
    </row>
    <row r="71" ht="12.75">
      <c r="D71" s="72"/>
    </row>
    <row r="72" spans="3:6" ht="12.75">
      <c r="C72" s="18"/>
      <c r="D72" s="71"/>
      <c r="F72" s="18"/>
    </row>
  </sheetData>
  <sheetProtection/>
  <mergeCells count="9">
    <mergeCell ref="D68:E68"/>
    <mergeCell ref="D2:F2"/>
    <mergeCell ref="A6:F6"/>
    <mergeCell ref="E7:F7"/>
    <mergeCell ref="A8:A9"/>
    <mergeCell ref="B8:B9"/>
    <mergeCell ref="C8:C9"/>
    <mergeCell ref="D8:E8"/>
    <mergeCell ref="F8:F9"/>
  </mergeCells>
  <printOptions horizontalCentered="1"/>
  <pageMargins left="0.984251968503937" right="0.3937007874015748" top="0.7874015748031497" bottom="0.5905511811023623" header="0.5118110236220472" footer="0.5118110236220472"/>
  <pageSetup horizontalDpi="600" verticalDpi="600" orientation="portrait" paperSize="9" scale="4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</dc:creator>
  <cp:keywords/>
  <dc:description/>
  <cp:lastModifiedBy>Finypravlenie</cp:lastModifiedBy>
  <cp:lastPrinted>2014-01-24T11:37:17Z</cp:lastPrinted>
  <dcterms:created xsi:type="dcterms:W3CDTF">2002-01-12T10:51:27Z</dcterms:created>
  <dcterms:modified xsi:type="dcterms:W3CDTF">2014-01-24T12:29:12Z</dcterms:modified>
  <cp:category/>
  <cp:version/>
  <cp:contentType/>
  <cp:contentStatus/>
</cp:coreProperties>
</file>