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35" windowWidth="11700" windowHeight="6540" activeTab="0"/>
  </bookViews>
  <sheets>
    <sheet name="міста(райони)" sheetId="1" r:id="rId1"/>
  </sheets>
  <definedNames>
    <definedName name="_xlnm.Print_Area" localSheetId="0">'міста(райони)'!$A$1:$Q$74</definedName>
  </definedNames>
  <calcPr fullCalcOnLoad="1"/>
</workbook>
</file>

<file path=xl/sharedStrings.xml><?xml version="1.0" encoding="utf-8"?>
<sst xmlns="http://schemas.openxmlformats.org/spreadsheetml/2006/main" count="203" uniqueCount="110">
  <si>
    <t>№ п/п</t>
  </si>
  <si>
    <t xml:space="preserve">Природ-ний газ,      млн. куб. м </t>
  </si>
  <si>
    <t>Нафта, нафто-продукти, тис. т</t>
  </si>
  <si>
    <t>Вугілля, тис. т</t>
  </si>
  <si>
    <t>Електро-енергія,                млн. кВт. год.</t>
  </si>
  <si>
    <t>Тепло-енергія,  тис. Гкал</t>
  </si>
  <si>
    <t>А</t>
  </si>
  <si>
    <t>Б</t>
  </si>
  <si>
    <t>В</t>
  </si>
  <si>
    <t>Г</t>
  </si>
  <si>
    <t xml:space="preserve">Найменування енергозберігаючого заходу та технології* </t>
  </si>
  <si>
    <t>Всього по галузі:</t>
  </si>
  <si>
    <t>Код джерела фінансу-вання</t>
  </si>
  <si>
    <t>Економіч-
ний ефект, тис. грн.</t>
  </si>
  <si>
    <t>Місце впровадження
(адреса)</t>
  </si>
  <si>
    <t xml:space="preserve">Виконавець заходу та
термін впровадження </t>
  </si>
  <si>
    <t>Термін окупності заходу, років</t>
  </si>
  <si>
    <t>1. Промисловість</t>
  </si>
  <si>
    <t>2. Житлово-комунальне господарство</t>
  </si>
  <si>
    <t>Всього по підгалузі:</t>
  </si>
  <si>
    <t>Вартість зекономлених ПЕР, тис. грн.</t>
  </si>
  <si>
    <t>Приміт-ки</t>
  </si>
  <si>
    <t>Очікувана економія паливно-енергетичних ресурсів</t>
  </si>
  <si>
    <t>Вартість розробки і впровадження ЕЗЗТ, тис. грн.</t>
  </si>
  <si>
    <t>(1) - кошти державного бюджтету; (2) - кошти місцевих бюджетів, у т.ч. (2*) - кошти обласного бюджету; (3) - кошти підприємств; (4) - інші джерела (інвестиції, кредити тощо); (5) - разом за всіма джерелами фінансування.</t>
  </si>
  <si>
    <t>Економія ПЕР,     
тис. туп</t>
  </si>
  <si>
    <t>Інші види палива, тис. туп</t>
  </si>
  <si>
    <t>Природний газ 1 тис. м куб.= 1,149 туп; вугілля 1т = 0,627  туп; нафтопродукти 1т =1,459 туп; теплова енергія  1 тис. Гкал =172 туп; електроенергія  1 млн. кВт. год. = 325 туп</t>
  </si>
  <si>
    <t>Впровадження високостійкого ріжучого інструменту</t>
  </si>
  <si>
    <t>у тому числі</t>
  </si>
  <si>
    <t>-</t>
  </si>
  <si>
    <t>Застосування схеми рекуперативного гальмування локомотивів</t>
  </si>
  <si>
    <t>Модернізація рухомого складу з впровадженням енергозберігаючих заходів</t>
  </si>
  <si>
    <t>Реконструкція теплотехнічного господарства (ремонт теплових мереж, впровадження енергозберігаючих заходів та енергоефективного обладнання котелень)</t>
  </si>
  <si>
    <t>Обладнання місць загального користування в 196 будинках приладами обліку електроенергії</t>
  </si>
  <si>
    <t>Реконструкція систем водопостачання (9,1 км). Оптимізація систем водопостачання.</t>
  </si>
  <si>
    <t>3. Залізничний транспорт</t>
  </si>
  <si>
    <t xml:space="preserve"> -</t>
  </si>
  <si>
    <t>4. Бюджетні установи та організації</t>
  </si>
  <si>
    <t>Ремонт та заміна вікон і дверей, ремонт балконних блоків</t>
  </si>
  <si>
    <t>Ремонт систем опалення</t>
  </si>
  <si>
    <t>Всього по місту Ясинувата</t>
  </si>
  <si>
    <t>Локомотивне депо Ясинувата-Західне, 2011-2015</t>
  </si>
  <si>
    <t>Локомотивне депо Ясинувата-Західне, 2012-2015</t>
  </si>
  <si>
    <t>Реконструкція КНС №№ 2,3 шляхом замінення насосного обладнання та автоматизації</t>
  </si>
  <si>
    <t>м. Ясинувата</t>
  </si>
  <si>
    <t>КП „Комбінат комунальних підприємств ЯМР”, 2013-2014 роки</t>
  </si>
  <si>
    <t>КП „ЯВУВКГ”, 2011-2014 роки</t>
  </si>
  <si>
    <t>філія „Домсервіс”              ПП „ІРД”,                  2012-2015 роки</t>
  </si>
  <si>
    <t xml:space="preserve">ТОВ „Ясинуватський машинобудівний завод”, 2011-2015 роки </t>
  </si>
  <si>
    <t>реконструкція котельні для опалення ЗОШ № 3</t>
  </si>
  <si>
    <t>реконструкція котельні  для опалення ЗОШ № 6</t>
  </si>
  <si>
    <t>м. Ясинувата, вул. Шкільна, 9</t>
  </si>
  <si>
    <t>2.1.Житлове господарство</t>
  </si>
  <si>
    <t>капітальний ремонт системи опалення територіального центру</t>
  </si>
  <si>
    <t>м. Ясинувата, вул. Некрасова, 11а</t>
  </si>
  <si>
    <t>Впровадження систем індивідуального опалення у закладі освіти  ДНЗ №10</t>
  </si>
  <si>
    <t>заміна вікон на металопластикові в териториальному центрі</t>
  </si>
  <si>
    <t>1.</t>
  </si>
  <si>
    <t>2.</t>
  </si>
  <si>
    <t>заміна вікон на металопластикові в ДНЗ            № 9</t>
  </si>
  <si>
    <t>м. Ясинувата, вул. Белінського, 31</t>
  </si>
  <si>
    <t>м. Ясинувата, кв-л 100, 4а</t>
  </si>
  <si>
    <t>відділ культури та туризму, 2013 рік</t>
  </si>
  <si>
    <t>м. Ясинувата, вул. Б. Хмельницького, 10</t>
  </si>
  <si>
    <t>м. Ясинувата, вул. Заводська, 94</t>
  </si>
  <si>
    <t>1.1.</t>
  </si>
  <si>
    <t>1.2.</t>
  </si>
  <si>
    <t>2.1.</t>
  </si>
  <si>
    <t>2.2.</t>
  </si>
  <si>
    <t>2.3.</t>
  </si>
  <si>
    <t>2.4.</t>
  </si>
  <si>
    <t>2.5.</t>
  </si>
  <si>
    <t>1.3.</t>
  </si>
  <si>
    <t>заміна опалювальних приладів у Централізованій бібліотечній системі</t>
  </si>
  <si>
    <t>заміна вікон на металопластикові у Централізованій бібліотечній системі</t>
  </si>
  <si>
    <t>Придбання енергозберігаючих ламп для закладів освіти</t>
  </si>
  <si>
    <t>Придбання енергозберігаючих ламп для Ясинуватській школі мистецтв</t>
  </si>
  <si>
    <t>Придбання енергозберігаючих ламп для Централізованої бібліотечної системи</t>
  </si>
  <si>
    <t xml:space="preserve">вул. Орджонікідзе, 147,                         м. Ясинувата                 </t>
  </si>
  <si>
    <t>Локомотивне депо Ясинувата-Західне, 1121 км, буд. 10                      м. Ясинувата</t>
  </si>
  <si>
    <t xml:space="preserve">Локомотивне депо Ясинувата-Західне, 1121 км, буд. 10                      м. Ясинувата                 </t>
  </si>
  <si>
    <t xml:space="preserve">вул. Октябрьска, 178,                         м. Ясинувата                 </t>
  </si>
  <si>
    <t>вул. Артема, 31,                         м. Ясинувата</t>
  </si>
  <si>
    <t xml:space="preserve">вул. Артема, 31,                         м. Ясинувата                 </t>
  </si>
  <si>
    <t>Придбання енергозберігаючих ламп для установи охорони здоров'я</t>
  </si>
  <si>
    <t>м. Ясинувата, вул. 8- Березня</t>
  </si>
  <si>
    <t>Територіальний центр соціального обслуговування м. Ясинувата, управління освіти, відділ культури та туризму,  2013</t>
  </si>
  <si>
    <t>Територіальний центр соціального обслуговування м. Ясинувата, управління освіти, відділ культури та туризму,  2011-2013</t>
  </si>
  <si>
    <t>управління освіти, відділ культури та туризму, Комунальна установа охорони здоров'я "Центр первинної медико-санітарної допомоги                     м. Ясинувата", 2013 рік</t>
  </si>
  <si>
    <t>Придбання енергозберігаючих ламп</t>
  </si>
  <si>
    <t>Переобладнання нагрівальних печей ковальського цеху</t>
  </si>
  <si>
    <t>ТОВ „Ясинуватський машинобудівний завод”, 2014-2015 роки</t>
  </si>
  <si>
    <t>управління освіти, 2014 рік</t>
  </si>
  <si>
    <t>управління освіти, 2011-2014 роки</t>
  </si>
  <si>
    <t>Комунальна установа охорони здоров'я "Центр первинної медико-санітарної допомоги                     м. Ясинувата",               2014 рік</t>
  </si>
  <si>
    <t>територіальний центр соціального обслуговування м. Ясинувата, 2014 рік</t>
  </si>
  <si>
    <t>відділ культури та туризму, 2014 рік</t>
  </si>
  <si>
    <t>Заміна вікон на металопластикові у виробничих та адмінітративно побутових приміщеннях</t>
  </si>
  <si>
    <t>Заміна існуючих ламп на енергоекономічні з встановленням на світильниках пристроїв автоматичного включення та виключення -170 од.</t>
  </si>
  <si>
    <t>2.2. Водопровідно-каналізаційне господарство</t>
  </si>
  <si>
    <t>2.3. Інші підприємства житлово-комунального господарства</t>
  </si>
  <si>
    <t xml:space="preserve">3. </t>
  </si>
  <si>
    <t>3.1.</t>
  </si>
  <si>
    <t>3.2.</t>
  </si>
  <si>
    <t>3.3.</t>
  </si>
  <si>
    <t>3.4.</t>
  </si>
  <si>
    <t>3.5.</t>
  </si>
  <si>
    <t xml:space="preserve">                                                                                                                       3.1.2.Енергозбереження</t>
  </si>
  <si>
    <t>11. Заходи   щодо   забезпечення    виконання   завдань    Програми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</si>
</sst>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00"/>
    <numFmt numFmtId="190" formatCode="0.0000000"/>
    <numFmt numFmtId="191" formatCode="0.00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8"/>
      <name val="Arial Cyr"/>
      <family val="0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 Cyr"/>
      <family val="0"/>
    </font>
    <font>
      <sz val="8"/>
      <color indexed="12"/>
      <name val="Arial Cyr"/>
      <family val="0"/>
    </font>
    <font>
      <b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color indexed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7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/>
    </xf>
    <xf numFmtId="180" fontId="13" fillId="0" borderId="12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80" fontId="13" fillId="0" borderId="12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180" fontId="8" fillId="0" borderId="12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0" fontId="13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180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181" fontId="13" fillId="0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180" fontId="18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81" fontId="13" fillId="0" borderId="17" xfId="0" applyNumberFormat="1" applyFont="1" applyFill="1" applyBorder="1" applyAlignment="1">
      <alignment horizontal="center" vertical="center"/>
    </xf>
    <xf numFmtId="181" fontId="13" fillId="0" borderId="14" xfId="0" applyNumberFormat="1" applyFont="1" applyFill="1" applyBorder="1" applyAlignment="1">
      <alignment horizontal="center" vertical="center"/>
    </xf>
    <xf numFmtId="181" fontId="13" fillId="0" borderId="15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80" fontId="13" fillId="0" borderId="17" xfId="0" applyNumberFormat="1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180" fontId="13" fillId="0" borderId="14" xfId="0" applyNumberFormat="1" applyFont="1" applyFill="1" applyBorder="1" applyAlignment="1">
      <alignment horizontal="center" vertical="center" wrapText="1"/>
    </xf>
    <xf numFmtId="180" fontId="13" fillId="0" borderId="2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80" fontId="1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="75" zoomScaleNormal="75" zoomScaleSheetLayoutView="100" zoomScalePageLayoutView="82" workbookViewId="0" topLeftCell="A34">
      <selection activeCell="P3" sqref="P3"/>
    </sheetView>
  </sheetViews>
  <sheetFormatPr defaultColWidth="9.00390625" defaultRowHeight="12.75"/>
  <cols>
    <col min="1" max="1" width="3.625" style="0" customWidth="1"/>
    <col min="2" max="2" width="19.375" style="4" customWidth="1"/>
    <col min="3" max="3" width="14.25390625" style="0" customWidth="1"/>
    <col min="4" max="4" width="14.375" style="0" customWidth="1"/>
    <col min="5" max="5" width="13.00390625" style="0" customWidth="1"/>
    <col min="6" max="6" width="8.875" style="0" customWidth="1"/>
    <col min="7" max="7" width="9.875" style="0" customWidth="1"/>
    <col min="8" max="8" width="13.00390625" style="0" customWidth="1"/>
    <col min="9" max="9" width="9.375" style="0" customWidth="1"/>
    <col min="10" max="10" width="8.875" style="0" customWidth="1"/>
    <col min="11" max="11" width="7.375" style="0" customWidth="1"/>
    <col min="12" max="12" width="8.375" style="0" customWidth="1"/>
    <col min="13" max="13" width="8.25390625" style="0" customWidth="1"/>
    <col min="14" max="14" width="8.625" style="0" customWidth="1"/>
    <col min="15" max="15" width="6.625" style="0" customWidth="1"/>
    <col min="16" max="16" width="8.375" style="1" customWidth="1"/>
    <col min="17" max="17" width="7.875" style="0" customWidth="1"/>
  </cols>
  <sheetData>
    <row r="1" spans="16:17" ht="14.25" customHeight="1">
      <c r="P1" s="134"/>
      <c r="Q1" s="135"/>
    </row>
    <row r="2" spans="1:15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22" ht="16.5" customHeight="1">
      <c r="A3" s="140" t="s">
        <v>109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5"/>
      <c r="P3" s="22"/>
      <c r="Q3" s="5"/>
      <c r="R3" s="5"/>
      <c r="S3" s="5"/>
      <c r="T3" s="5"/>
      <c r="U3" s="5"/>
      <c r="V3" s="5"/>
    </row>
    <row r="4" spans="6:8" ht="12.75">
      <c r="F4" s="2"/>
      <c r="G4" s="3"/>
      <c r="H4" s="3"/>
    </row>
    <row r="5" spans="1:17" s="8" customFormat="1" ht="12.75" customHeight="1">
      <c r="A5" s="128" t="s">
        <v>0</v>
      </c>
      <c r="B5" s="128" t="s">
        <v>10</v>
      </c>
      <c r="C5" s="144" t="s">
        <v>14</v>
      </c>
      <c r="D5" s="144" t="s">
        <v>15</v>
      </c>
      <c r="E5" s="128" t="s">
        <v>23</v>
      </c>
      <c r="F5" s="128" t="s">
        <v>12</v>
      </c>
      <c r="G5" s="148" t="s">
        <v>22</v>
      </c>
      <c r="H5" s="149"/>
      <c r="I5" s="149"/>
      <c r="J5" s="149"/>
      <c r="K5" s="149"/>
      <c r="L5" s="149"/>
      <c r="M5" s="149"/>
      <c r="N5" s="149"/>
      <c r="O5" s="150"/>
      <c r="P5" s="144" t="s">
        <v>16</v>
      </c>
      <c r="Q5" s="128" t="s">
        <v>21</v>
      </c>
    </row>
    <row r="6" spans="1:17" s="8" customFormat="1" ht="14.25" customHeight="1">
      <c r="A6" s="137"/>
      <c r="B6" s="137"/>
      <c r="C6" s="145"/>
      <c r="D6" s="145"/>
      <c r="E6" s="137"/>
      <c r="F6" s="129"/>
      <c r="G6" s="128" t="s">
        <v>25</v>
      </c>
      <c r="H6" s="128" t="s">
        <v>20</v>
      </c>
      <c r="I6" s="156" t="s">
        <v>29</v>
      </c>
      <c r="J6" s="156"/>
      <c r="K6" s="156"/>
      <c r="L6" s="156"/>
      <c r="M6" s="156"/>
      <c r="N6" s="156"/>
      <c r="O6" s="156"/>
      <c r="P6" s="146"/>
      <c r="Q6" s="147"/>
    </row>
    <row r="7" spans="1:17" s="8" customFormat="1" ht="50.25" customHeight="1">
      <c r="A7" s="137"/>
      <c r="B7" s="137"/>
      <c r="C7" s="145"/>
      <c r="D7" s="145"/>
      <c r="E7" s="138"/>
      <c r="F7" s="129"/>
      <c r="G7" s="129"/>
      <c r="H7" s="139"/>
      <c r="I7" s="7" t="s">
        <v>1</v>
      </c>
      <c r="J7" s="7" t="s">
        <v>2</v>
      </c>
      <c r="K7" s="7" t="s">
        <v>3</v>
      </c>
      <c r="L7" s="7" t="s">
        <v>4</v>
      </c>
      <c r="M7" s="7" t="s">
        <v>5</v>
      </c>
      <c r="N7" s="7" t="s">
        <v>26</v>
      </c>
      <c r="O7" s="10" t="s">
        <v>13</v>
      </c>
      <c r="P7" s="146"/>
      <c r="Q7" s="147"/>
    </row>
    <row r="8" spans="1:17" s="8" customFormat="1" ht="11.25" customHeight="1">
      <c r="A8" s="11" t="s">
        <v>6</v>
      </c>
      <c r="B8" s="12" t="s">
        <v>7</v>
      </c>
      <c r="C8" s="11" t="s">
        <v>8</v>
      </c>
      <c r="D8" s="11" t="s">
        <v>9</v>
      </c>
      <c r="E8" s="11">
        <v>1</v>
      </c>
      <c r="F8" s="11">
        <v>2</v>
      </c>
      <c r="G8" s="11">
        <v>3</v>
      </c>
      <c r="H8" s="13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3">
        <v>11</v>
      </c>
      <c r="P8" s="9">
        <v>12</v>
      </c>
      <c r="Q8" s="9">
        <v>13</v>
      </c>
    </row>
    <row r="9" s="176" customFormat="1" ht="12.75">
      <c r="A9" s="175" t="s">
        <v>108</v>
      </c>
    </row>
    <row r="10" spans="1:23" s="8" customFormat="1" ht="12.75">
      <c r="A10" s="83"/>
      <c r="B10" s="84"/>
      <c r="C10" s="84"/>
      <c r="D10" s="84"/>
      <c r="E10" s="84"/>
      <c r="F10" s="84"/>
      <c r="G10" s="141" t="s">
        <v>17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</row>
    <row r="11" spans="1:17" s="28" customFormat="1" ht="61.5" customHeight="1">
      <c r="A11" s="24">
        <v>1</v>
      </c>
      <c r="B11" s="25" t="s">
        <v>28</v>
      </c>
      <c r="C11" s="26" t="s">
        <v>84</v>
      </c>
      <c r="D11" s="26" t="s">
        <v>49</v>
      </c>
      <c r="E11" s="16">
        <v>50</v>
      </c>
      <c r="F11" s="16">
        <v>3</v>
      </c>
      <c r="G11" s="16">
        <v>0.02</v>
      </c>
      <c r="H11" s="16">
        <v>36.5</v>
      </c>
      <c r="I11" s="16" t="s">
        <v>30</v>
      </c>
      <c r="J11" s="16" t="s">
        <v>30</v>
      </c>
      <c r="K11" s="16" t="s">
        <v>30</v>
      </c>
      <c r="L11" s="16">
        <v>0.05</v>
      </c>
      <c r="M11" s="16" t="s">
        <v>30</v>
      </c>
      <c r="N11" s="16" t="s">
        <v>30</v>
      </c>
      <c r="O11" s="16" t="s">
        <v>30</v>
      </c>
      <c r="P11" s="15">
        <v>1.31</v>
      </c>
      <c r="Q11" s="27"/>
    </row>
    <row r="12" spans="1:17" s="28" customFormat="1" ht="63.75" customHeight="1">
      <c r="A12" s="24">
        <v>2</v>
      </c>
      <c r="B12" s="25" t="s">
        <v>91</v>
      </c>
      <c r="C12" s="26" t="s">
        <v>83</v>
      </c>
      <c r="D12" s="26" t="s">
        <v>92</v>
      </c>
      <c r="E12" s="16">
        <v>200</v>
      </c>
      <c r="F12" s="16">
        <v>3</v>
      </c>
      <c r="G12" s="16">
        <v>0.02</v>
      </c>
      <c r="H12" s="16">
        <v>52</v>
      </c>
      <c r="I12" s="16">
        <v>0.02</v>
      </c>
      <c r="J12" s="16" t="s">
        <v>30</v>
      </c>
      <c r="K12" s="16" t="s">
        <v>30</v>
      </c>
      <c r="L12" s="16"/>
      <c r="M12" s="16" t="s">
        <v>30</v>
      </c>
      <c r="N12" s="16" t="s">
        <v>30</v>
      </c>
      <c r="O12" s="16" t="s">
        <v>30</v>
      </c>
      <c r="P12" s="15">
        <v>2.2</v>
      </c>
      <c r="Q12" s="27"/>
    </row>
    <row r="13" spans="1:17" s="28" customFormat="1" ht="12.75" customHeight="1">
      <c r="A13" s="27"/>
      <c r="B13" s="29" t="s">
        <v>11</v>
      </c>
      <c r="C13" s="30"/>
      <c r="D13" s="26"/>
      <c r="E13" s="16">
        <f>E11+E12</f>
        <v>250</v>
      </c>
      <c r="F13" s="16">
        <v>3</v>
      </c>
      <c r="G13" s="16">
        <f>G11+G12</f>
        <v>0.04</v>
      </c>
      <c r="H13" s="16">
        <f>H11+H12</f>
        <v>88.5</v>
      </c>
      <c r="I13" s="16">
        <v>0.02</v>
      </c>
      <c r="J13" s="16" t="s">
        <v>30</v>
      </c>
      <c r="K13" s="16" t="s">
        <v>30</v>
      </c>
      <c r="L13" s="16">
        <f>L11+L12</f>
        <v>0.05</v>
      </c>
      <c r="M13" s="16"/>
      <c r="N13" s="16" t="s">
        <v>30</v>
      </c>
      <c r="O13" s="16"/>
      <c r="P13" s="16">
        <f>P11+P12</f>
        <v>3.5100000000000002</v>
      </c>
      <c r="Q13" s="27"/>
    </row>
    <row r="14" spans="1:17" s="14" customFormat="1" ht="12.75">
      <c r="A14" s="131" t="s">
        <v>18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</row>
    <row r="15" spans="1:17" s="19" customFormat="1" ht="12.75">
      <c r="A15" s="125" t="s">
        <v>53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</row>
    <row r="16" spans="1:17" s="19" customFormat="1" ht="59.25" customHeight="1">
      <c r="A16" s="31">
        <v>1</v>
      </c>
      <c r="B16" s="25" t="s">
        <v>34</v>
      </c>
      <c r="C16" s="26" t="s">
        <v>82</v>
      </c>
      <c r="D16" s="17" t="s">
        <v>48</v>
      </c>
      <c r="E16" s="20">
        <v>40.8</v>
      </c>
      <c r="F16" s="16">
        <v>3</v>
      </c>
      <c r="G16" s="16">
        <v>0.04</v>
      </c>
      <c r="H16" s="16">
        <v>30.6</v>
      </c>
      <c r="I16" s="16" t="s">
        <v>30</v>
      </c>
      <c r="J16" s="16" t="s">
        <v>30</v>
      </c>
      <c r="K16" s="16" t="s">
        <v>30</v>
      </c>
      <c r="L16" s="16">
        <v>0.12</v>
      </c>
      <c r="M16" s="16" t="s">
        <v>30</v>
      </c>
      <c r="N16" s="16" t="s">
        <v>30</v>
      </c>
      <c r="O16" s="16" t="s">
        <v>30</v>
      </c>
      <c r="P16" s="17">
        <v>0.6</v>
      </c>
      <c r="Q16" s="31"/>
    </row>
    <row r="17" spans="1:17" s="36" customFormat="1" ht="15" customHeight="1">
      <c r="A17" s="32"/>
      <c r="B17" s="33" t="s">
        <v>19</v>
      </c>
      <c r="C17" s="32"/>
      <c r="D17" s="34"/>
      <c r="E17" s="20">
        <f>SUM(E16:E16)</f>
        <v>40.8</v>
      </c>
      <c r="F17" s="32">
        <f aca="true" t="shared" si="0" ref="F17:P17">F16</f>
        <v>3</v>
      </c>
      <c r="G17" s="32">
        <f t="shared" si="0"/>
        <v>0.04</v>
      </c>
      <c r="H17" s="32">
        <f t="shared" si="0"/>
        <v>30.6</v>
      </c>
      <c r="I17" s="32" t="str">
        <f t="shared" si="0"/>
        <v>-</v>
      </c>
      <c r="J17" s="32" t="str">
        <f t="shared" si="0"/>
        <v>-</v>
      </c>
      <c r="K17" s="32" t="str">
        <f t="shared" si="0"/>
        <v>-</v>
      </c>
      <c r="L17" s="32">
        <f t="shared" si="0"/>
        <v>0.12</v>
      </c>
      <c r="M17" s="32" t="str">
        <f t="shared" si="0"/>
        <v>-</v>
      </c>
      <c r="N17" s="32" t="str">
        <f t="shared" si="0"/>
        <v>-</v>
      </c>
      <c r="O17" s="32" t="str">
        <f t="shared" si="0"/>
        <v>-</v>
      </c>
      <c r="P17" s="32">
        <f t="shared" si="0"/>
        <v>0.6</v>
      </c>
      <c r="Q17" s="32"/>
    </row>
    <row r="18" spans="1:17" s="36" customFormat="1" ht="1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s="36" customFormat="1" ht="12">
      <c r="A19" s="157" t="s">
        <v>100</v>
      </c>
      <c r="B19" s="158"/>
      <c r="C19" s="158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60"/>
    </row>
    <row r="20" spans="1:17" s="19" customFormat="1" ht="18" customHeight="1">
      <c r="A20" s="110">
        <v>1</v>
      </c>
      <c r="B20" s="114" t="s">
        <v>44</v>
      </c>
      <c r="C20" s="91" t="s">
        <v>45</v>
      </c>
      <c r="D20" s="117" t="s">
        <v>47</v>
      </c>
      <c r="E20" s="32">
        <v>289.4</v>
      </c>
      <c r="F20" s="32">
        <v>1</v>
      </c>
      <c r="G20" s="113">
        <v>0.01</v>
      </c>
      <c r="H20" s="113">
        <v>23.8</v>
      </c>
      <c r="I20" s="113" t="s">
        <v>30</v>
      </c>
      <c r="J20" s="113" t="s">
        <v>30</v>
      </c>
      <c r="K20" s="113" t="s">
        <v>30</v>
      </c>
      <c r="L20" s="113">
        <v>0.03</v>
      </c>
      <c r="M20" s="113" t="s">
        <v>30</v>
      </c>
      <c r="N20" s="113" t="s">
        <v>30</v>
      </c>
      <c r="O20" s="113" t="s">
        <v>30</v>
      </c>
      <c r="P20" s="91">
        <v>9.5</v>
      </c>
      <c r="Q20" s="110"/>
    </row>
    <row r="21" spans="1:17" s="19" customFormat="1" ht="15" customHeight="1">
      <c r="A21" s="111"/>
      <c r="B21" s="115"/>
      <c r="C21" s="89"/>
      <c r="D21" s="118"/>
      <c r="E21" s="32">
        <v>9.6</v>
      </c>
      <c r="F21" s="32">
        <v>2</v>
      </c>
      <c r="G21" s="113"/>
      <c r="H21" s="113"/>
      <c r="I21" s="113"/>
      <c r="J21" s="113"/>
      <c r="K21" s="113"/>
      <c r="L21" s="113"/>
      <c r="M21" s="113"/>
      <c r="N21" s="113"/>
      <c r="O21" s="113"/>
      <c r="P21" s="89"/>
      <c r="Q21" s="111"/>
    </row>
    <row r="22" spans="1:17" s="19" customFormat="1" ht="15.75" customHeight="1">
      <c r="A22" s="112"/>
      <c r="B22" s="116"/>
      <c r="C22" s="92"/>
      <c r="D22" s="119"/>
      <c r="E22" s="35">
        <f>E20+E21</f>
        <v>299</v>
      </c>
      <c r="F22" s="32">
        <v>5</v>
      </c>
      <c r="G22" s="113"/>
      <c r="H22" s="113"/>
      <c r="I22" s="113"/>
      <c r="J22" s="113"/>
      <c r="K22" s="113"/>
      <c r="L22" s="113"/>
      <c r="M22" s="113"/>
      <c r="N22" s="113"/>
      <c r="O22" s="113"/>
      <c r="P22" s="92"/>
      <c r="Q22" s="112"/>
    </row>
    <row r="23" spans="1:17" s="19" customFormat="1" ht="18" customHeight="1">
      <c r="A23" s="110">
        <v>2</v>
      </c>
      <c r="B23" s="114" t="s">
        <v>35</v>
      </c>
      <c r="C23" s="91" t="s">
        <v>45</v>
      </c>
      <c r="D23" s="117" t="s">
        <v>47</v>
      </c>
      <c r="E23" s="32">
        <v>280.7</v>
      </c>
      <c r="F23" s="32">
        <v>1</v>
      </c>
      <c r="G23" s="113">
        <v>0.013</v>
      </c>
      <c r="H23" s="113">
        <v>93.9</v>
      </c>
      <c r="I23" s="113" t="s">
        <v>30</v>
      </c>
      <c r="J23" s="113" t="s">
        <v>30</v>
      </c>
      <c r="K23" s="113" t="s">
        <v>30</v>
      </c>
      <c r="L23" s="113">
        <v>0.04</v>
      </c>
      <c r="M23" s="113" t="s">
        <v>30</v>
      </c>
      <c r="N23" s="113" t="s">
        <v>30</v>
      </c>
      <c r="O23" s="113" t="s">
        <v>30</v>
      </c>
      <c r="P23" s="91">
        <v>9.5</v>
      </c>
      <c r="Q23" s="110"/>
    </row>
    <row r="24" spans="1:17" s="19" customFormat="1" ht="15" customHeight="1">
      <c r="A24" s="111"/>
      <c r="B24" s="115"/>
      <c r="C24" s="89"/>
      <c r="D24" s="118"/>
      <c r="E24" s="32">
        <v>9.3</v>
      </c>
      <c r="F24" s="32">
        <v>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89"/>
      <c r="Q24" s="111"/>
    </row>
    <row r="25" spans="1:17" s="19" customFormat="1" ht="16.5" customHeight="1">
      <c r="A25" s="112"/>
      <c r="B25" s="116"/>
      <c r="C25" s="92"/>
      <c r="D25" s="119"/>
      <c r="E25" s="35">
        <f>E23+E24</f>
        <v>290</v>
      </c>
      <c r="F25" s="32">
        <v>5</v>
      </c>
      <c r="G25" s="113"/>
      <c r="H25" s="113"/>
      <c r="I25" s="113"/>
      <c r="J25" s="113"/>
      <c r="K25" s="113"/>
      <c r="L25" s="113"/>
      <c r="M25" s="113"/>
      <c r="N25" s="113"/>
      <c r="O25" s="113"/>
      <c r="P25" s="92"/>
      <c r="Q25" s="112"/>
    </row>
    <row r="26" spans="1:17" s="19" customFormat="1" ht="15.75" customHeight="1">
      <c r="A26" s="110"/>
      <c r="B26" s="104" t="s">
        <v>19</v>
      </c>
      <c r="C26" s="161"/>
      <c r="D26" s="91"/>
      <c r="E26" s="32">
        <f>E20+E23</f>
        <v>570.0999999999999</v>
      </c>
      <c r="F26" s="32">
        <v>1</v>
      </c>
      <c r="G26" s="113">
        <f>G23+G20</f>
        <v>0.023</v>
      </c>
      <c r="H26" s="113">
        <f>H23+H20</f>
        <v>117.7</v>
      </c>
      <c r="I26" s="113" t="s">
        <v>30</v>
      </c>
      <c r="J26" s="113" t="s">
        <v>30</v>
      </c>
      <c r="K26" s="113" t="s">
        <v>30</v>
      </c>
      <c r="L26" s="113">
        <f>L23+L20</f>
        <v>0.07</v>
      </c>
      <c r="M26" s="113" t="s">
        <v>30</v>
      </c>
      <c r="N26" s="113" t="s">
        <v>30</v>
      </c>
      <c r="O26" s="113" t="s">
        <v>30</v>
      </c>
      <c r="P26" s="173">
        <f>P23+P20</f>
        <v>19</v>
      </c>
      <c r="Q26" s="110"/>
    </row>
    <row r="27" spans="1:17" s="19" customFormat="1" ht="15.75" customHeight="1">
      <c r="A27" s="111"/>
      <c r="B27" s="105"/>
      <c r="C27" s="162"/>
      <c r="D27" s="89"/>
      <c r="E27" s="32">
        <f>E21+E24</f>
        <v>18.9</v>
      </c>
      <c r="F27" s="32">
        <v>2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73"/>
      <c r="Q27" s="111"/>
    </row>
    <row r="28" spans="1:17" s="19" customFormat="1" ht="12" customHeight="1">
      <c r="A28" s="112"/>
      <c r="B28" s="106"/>
      <c r="C28" s="163"/>
      <c r="D28" s="92"/>
      <c r="E28" s="35">
        <f>SUM(E26:E27)</f>
        <v>588.9999999999999</v>
      </c>
      <c r="F28" s="32">
        <v>5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73"/>
      <c r="Q28" s="112"/>
    </row>
    <row r="29" spans="1:17" s="19" customFormat="1" ht="12.75" customHeight="1">
      <c r="A29" s="125" t="s">
        <v>101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</row>
    <row r="30" spans="1:17" s="19" customFormat="1" ht="87" customHeight="1">
      <c r="A30" s="31">
        <v>1</v>
      </c>
      <c r="B30" s="25" t="s">
        <v>99</v>
      </c>
      <c r="C30" s="16" t="s">
        <v>45</v>
      </c>
      <c r="D30" s="16" t="s">
        <v>46</v>
      </c>
      <c r="E30" s="16">
        <v>75</v>
      </c>
      <c r="F30" s="16">
        <v>2</v>
      </c>
      <c r="G30" s="16">
        <v>0.05</v>
      </c>
      <c r="H30" s="20">
        <v>141.6</v>
      </c>
      <c r="I30" s="16" t="s">
        <v>30</v>
      </c>
      <c r="J30" s="16" t="s">
        <v>30</v>
      </c>
      <c r="K30" s="16" t="s">
        <v>30</v>
      </c>
      <c r="L30" s="16">
        <v>0.17</v>
      </c>
      <c r="M30" s="16" t="s">
        <v>30</v>
      </c>
      <c r="N30" s="16" t="s">
        <v>30</v>
      </c>
      <c r="O30" s="16" t="s">
        <v>30</v>
      </c>
      <c r="P30" s="21">
        <v>3</v>
      </c>
      <c r="Q30" s="31"/>
    </row>
    <row r="31" spans="1:17" s="19" customFormat="1" ht="12.75" customHeight="1">
      <c r="A31" s="31"/>
      <c r="B31" s="39" t="s">
        <v>19</v>
      </c>
      <c r="C31" s="40"/>
      <c r="D31" s="31"/>
      <c r="E31" s="17">
        <f>E30</f>
        <v>75</v>
      </c>
      <c r="F31" s="17">
        <f aca="true" t="shared" si="1" ref="F31:L31">F30</f>
        <v>2</v>
      </c>
      <c r="G31" s="17">
        <f t="shared" si="1"/>
        <v>0.05</v>
      </c>
      <c r="H31" s="21">
        <f t="shared" si="1"/>
        <v>141.6</v>
      </c>
      <c r="I31" s="17" t="str">
        <f t="shared" si="1"/>
        <v>-</v>
      </c>
      <c r="J31" s="17" t="str">
        <f t="shared" si="1"/>
        <v>-</v>
      </c>
      <c r="K31" s="17" t="str">
        <f t="shared" si="1"/>
        <v>-</v>
      </c>
      <c r="L31" s="17">
        <f t="shared" si="1"/>
        <v>0.17</v>
      </c>
      <c r="M31" s="32"/>
      <c r="N31" s="32" t="str">
        <f>N30</f>
        <v>-</v>
      </c>
      <c r="O31" s="32" t="str">
        <f>O30</f>
        <v>-</v>
      </c>
      <c r="P31" s="21">
        <f>P30</f>
        <v>3</v>
      </c>
      <c r="Q31" s="31"/>
    </row>
    <row r="32" spans="1:17" s="19" customFormat="1" ht="12.75" customHeight="1">
      <c r="A32" s="110"/>
      <c r="B32" s="120" t="s">
        <v>11</v>
      </c>
      <c r="C32" s="40"/>
      <c r="D32" s="31"/>
      <c r="E32" s="32">
        <f>E26</f>
        <v>570.0999999999999</v>
      </c>
      <c r="F32" s="32">
        <v>1</v>
      </c>
      <c r="G32" s="100">
        <f>G17+G26+G31</f>
        <v>0.113</v>
      </c>
      <c r="H32" s="100">
        <f>H17+H26+H31</f>
        <v>289.9</v>
      </c>
      <c r="I32" s="91"/>
      <c r="J32" s="91" t="s">
        <v>37</v>
      </c>
      <c r="K32" s="91" t="s">
        <v>37</v>
      </c>
      <c r="L32" s="91">
        <f>L17+L26+L31</f>
        <v>0.36</v>
      </c>
      <c r="M32" s="91"/>
      <c r="N32" s="91" t="s">
        <v>37</v>
      </c>
      <c r="O32" s="100"/>
      <c r="P32" s="91">
        <f>P17+P26+P31</f>
        <v>22.6</v>
      </c>
      <c r="Q32" s="110"/>
    </row>
    <row r="33" spans="1:17" s="19" customFormat="1" ht="13.5" customHeight="1">
      <c r="A33" s="111"/>
      <c r="B33" s="121"/>
      <c r="C33" s="31"/>
      <c r="D33" s="31"/>
      <c r="E33" s="17">
        <f>E27+E31</f>
        <v>93.9</v>
      </c>
      <c r="F33" s="17">
        <v>2</v>
      </c>
      <c r="G33" s="89"/>
      <c r="H33" s="123"/>
      <c r="I33" s="89"/>
      <c r="J33" s="89"/>
      <c r="K33" s="89"/>
      <c r="L33" s="89"/>
      <c r="M33" s="89"/>
      <c r="N33" s="89"/>
      <c r="O33" s="89"/>
      <c r="P33" s="89"/>
      <c r="Q33" s="111"/>
    </row>
    <row r="34" spans="1:17" s="19" customFormat="1" ht="15" customHeight="1">
      <c r="A34" s="111"/>
      <c r="B34" s="121"/>
      <c r="C34" s="31"/>
      <c r="D34" s="31"/>
      <c r="E34" s="21">
        <v>33</v>
      </c>
      <c r="F34" s="17">
        <v>3</v>
      </c>
      <c r="G34" s="89"/>
      <c r="H34" s="123"/>
      <c r="I34" s="89"/>
      <c r="J34" s="89"/>
      <c r="K34" s="89"/>
      <c r="L34" s="89"/>
      <c r="M34" s="89"/>
      <c r="N34" s="89"/>
      <c r="O34" s="89"/>
      <c r="P34" s="89"/>
      <c r="Q34" s="111"/>
    </row>
    <row r="35" spans="1:17" s="19" customFormat="1" ht="12.75" customHeight="1">
      <c r="A35" s="112"/>
      <c r="B35" s="122"/>
      <c r="C35" s="41"/>
      <c r="D35" s="41"/>
      <c r="E35" s="35">
        <f>SUM(E32:E34)</f>
        <v>696.9999999999999</v>
      </c>
      <c r="F35" s="32">
        <v>5</v>
      </c>
      <c r="G35" s="92"/>
      <c r="H35" s="124"/>
      <c r="I35" s="92"/>
      <c r="J35" s="92"/>
      <c r="K35" s="92"/>
      <c r="L35" s="92"/>
      <c r="M35" s="92"/>
      <c r="N35" s="92"/>
      <c r="O35" s="92"/>
      <c r="P35" s="92"/>
      <c r="Q35" s="112"/>
    </row>
    <row r="36" spans="1:17" s="14" customFormat="1" ht="12.75">
      <c r="A36" s="131" t="s">
        <v>36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3"/>
    </row>
    <row r="37" spans="1:17" s="19" customFormat="1" ht="90.75" customHeight="1">
      <c r="A37" s="24">
        <v>1</v>
      </c>
      <c r="B37" s="23" t="s">
        <v>31</v>
      </c>
      <c r="C37" s="16" t="s">
        <v>81</v>
      </c>
      <c r="D37" s="16" t="s">
        <v>42</v>
      </c>
      <c r="E37" s="20">
        <v>27</v>
      </c>
      <c r="F37" s="16">
        <v>3</v>
      </c>
      <c r="G37" s="16">
        <v>0.16</v>
      </c>
      <c r="H37" s="20">
        <v>300</v>
      </c>
      <c r="I37" s="16" t="s">
        <v>30</v>
      </c>
      <c r="J37" s="16" t="s">
        <v>30</v>
      </c>
      <c r="K37" s="16" t="s">
        <v>30</v>
      </c>
      <c r="L37" s="16">
        <v>0.5</v>
      </c>
      <c r="M37" s="16" t="s">
        <v>30</v>
      </c>
      <c r="N37" s="16" t="s">
        <v>30</v>
      </c>
      <c r="O37" s="20">
        <v>2</v>
      </c>
      <c r="P37" s="37"/>
      <c r="Q37" s="41"/>
    </row>
    <row r="38" spans="1:17" s="19" customFormat="1" ht="63" customHeight="1">
      <c r="A38" s="24">
        <v>2</v>
      </c>
      <c r="B38" s="23" t="s">
        <v>32</v>
      </c>
      <c r="C38" s="16" t="s">
        <v>81</v>
      </c>
      <c r="D38" s="16" t="s">
        <v>43</v>
      </c>
      <c r="E38" s="20">
        <v>350</v>
      </c>
      <c r="F38" s="16">
        <v>3</v>
      </c>
      <c r="G38" s="16">
        <v>0.12</v>
      </c>
      <c r="H38" s="20">
        <v>400</v>
      </c>
      <c r="I38" s="16" t="s">
        <v>30</v>
      </c>
      <c r="J38" s="16">
        <v>0.08</v>
      </c>
      <c r="K38" s="16" t="s">
        <v>30</v>
      </c>
      <c r="L38" s="16" t="s">
        <v>30</v>
      </c>
      <c r="M38" s="16" t="s">
        <v>30</v>
      </c>
      <c r="N38" s="16" t="s">
        <v>30</v>
      </c>
      <c r="O38" s="20">
        <v>50</v>
      </c>
      <c r="P38" s="37"/>
      <c r="Q38" s="41"/>
    </row>
    <row r="39" spans="1:17" s="19" customFormat="1" ht="106.5" customHeight="1">
      <c r="A39" s="24">
        <v>3</v>
      </c>
      <c r="B39" s="23" t="s">
        <v>33</v>
      </c>
      <c r="C39" s="16" t="s">
        <v>80</v>
      </c>
      <c r="D39" s="16" t="s">
        <v>42</v>
      </c>
      <c r="E39" s="20">
        <v>98</v>
      </c>
      <c r="F39" s="16">
        <v>3</v>
      </c>
      <c r="G39" s="16">
        <v>0.03</v>
      </c>
      <c r="H39" s="20">
        <v>30</v>
      </c>
      <c r="I39" s="16" t="s">
        <v>30</v>
      </c>
      <c r="J39" s="16" t="s">
        <v>30</v>
      </c>
      <c r="K39" s="16">
        <v>0.05</v>
      </c>
      <c r="L39" s="16" t="s">
        <v>30</v>
      </c>
      <c r="M39" s="16" t="s">
        <v>30</v>
      </c>
      <c r="N39" s="16" t="s">
        <v>30</v>
      </c>
      <c r="O39" s="20">
        <v>2</v>
      </c>
      <c r="P39" s="37"/>
      <c r="Q39" s="41"/>
    </row>
    <row r="40" spans="1:17" s="19" customFormat="1" ht="81" customHeight="1">
      <c r="A40" s="24">
        <v>4</v>
      </c>
      <c r="B40" s="23" t="s">
        <v>98</v>
      </c>
      <c r="C40" s="26" t="s">
        <v>81</v>
      </c>
      <c r="D40" s="16" t="s">
        <v>42</v>
      </c>
      <c r="E40" s="20">
        <v>55</v>
      </c>
      <c r="F40" s="16">
        <v>3</v>
      </c>
      <c r="G40" s="16">
        <v>0.02</v>
      </c>
      <c r="H40" s="20">
        <v>25</v>
      </c>
      <c r="I40" s="16" t="s">
        <v>30</v>
      </c>
      <c r="J40" s="16" t="s">
        <v>30</v>
      </c>
      <c r="K40" s="16"/>
      <c r="L40" s="16" t="s">
        <v>30</v>
      </c>
      <c r="M40" s="16">
        <v>0.02</v>
      </c>
      <c r="N40" s="16" t="s">
        <v>30</v>
      </c>
      <c r="O40" s="16">
        <v>1.6</v>
      </c>
      <c r="P40" s="37"/>
      <c r="Q40" s="41"/>
    </row>
    <row r="41" spans="1:17" s="14" customFormat="1" ht="13.5" customHeight="1">
      <c r="A41" s="42"/>
      <c r="B41" s="43" t="s">
        <v>11</v>
      </c>
      <c r="C41" s="42"/>
      <c r="D41" s="42"/>
      <c r="E41" s="44">
        <v>530</v>
      </c>
      <c r="F41" s="42">
        <v>3</v>
      </c>
      <c r="G41" s="42">
        <f>SUM(G37:G40)</f>
        <v>0.33000000000000007</v>
      </c>
      <c r="H41" s="42">
        <f>H37+H38+H39+H40</f>
        <v>755</v>
      </c>
      <c r="I41" s="75" t="s">
        <v>30</v>
      </c>
      <c r="J41" s="75">
        <v>0.08</v>
      </c>
      <c r="K41" s="75">
        <f>SUM(K39:K40)</f>
        <v>0.05</v>
      </c>
      <c r="L41" s="75">
        <f>L37</f>
        <v>0.5</v>
      </c>
      <c r="M41" s="75">
        <f>M40</f>
        <v>0.02</v>
      </c>
      <c r="N41" s="75" t="s">
        <v>30</v>
      </c>
      <c r="O41" s="76">
        <f>SUM(O37:O40)</f>
        <v>55.6</v>
      </c>
      <c r="P41" s="45"/>
      <c r="Q41" s="42"/>
    </row>
    <row r="42" spans="1:17" s="46" customFormat="1" ht="11.25" customHeight="1">
      <c r="A42" s="131" t="s">
        <v>38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2"/>
    </row>
    <row r="43" spans="1:17" s="19" customFormat="1" ht="102" customHeight="1">
      <c r="A43" s="24" t="s">
        <v>58</v>
      </c>
      <c r="B43" s="23" t="s">
        <v>39</v>
      </c>
      <c r="C43" s="16" t="s">
        <v>45</v>
      </c>
      <c r="D43" s="16" t="s">
        <v>87</v>
      </c>
      <c r="E43" s="20">
        <f>E44+E45+E46</f>
        <v>126.7</v>
      </c>
      <c r="F43" s="16">
        <v>2</v>
      </c>
      <c r="G43" s="16">
        <f>G44+G45+G46</f>
        <v>0.520879</v>
      </c>
      <c r="H43" s="20">
        <f>H44+H45+H46</f>
        <v>8.975999999999999</v>
      </c>
      <c r="I43" s="16"/>
      <c r="J43" s="16"/>
      <c r="K43" s="16"/>
      <c r="L43" s="16"/>
      <c r="M43" s="16">
        <f>M44+M45+M46</f>
        <v>0.0081</v>
      </c>
      <c r="N43" s="16"/>
      <c r="O43" s="16"/>
      <c r="P43" s="21">
        <f>P44+P45+P46</f>
        <v>16.06</v>
      </c>
      <c r="Q43" s="47"/>
    </row>
    <row r="44" spans="1:17" s="19" customFormat="1" ht="36" customHeight="1">
      <c r="A44" s="24" t="s">
        <v>66</v>
      </c>
      <c r="B44" s="23" t="s">
        <v>60</v>
      </c>
      <c r="C44" s="16" t="s">
        <v>52</v>
      </c>
      <c r="D44" s="16" t="s">
        <v>93</v>
      </c>
      <c r="E44" s="20">
        <v>33.8</v>
      </c>
      <c r="F44" s="16">
        <v>2</v>
      </c>
      <c r="G44" s="16">
        <v>0.000879</v>
      </c>
      <c r="H44" s="16">
        <v>5.576</v>
      </c>
      <c r="I44" s="16"/>
      <c r="J44" s="16"/>
      <c r="K44" s="16"/>
      <c r="L44" s="16"/>
      <c r="M44" s="16">
        <v>0.0051</v>
      </c>
      <c r="N44" s="16"/>
      <c r="O44" s="16"/>
      <c r="P44" s="17">
        <v>6.06</v>
      </c>
      <c r="Q44" s="47"/>
    </row>
    <row r="45" spans="1:17" s="19" customFormat="1" ht="60" customHeight="1">
      <c r="A45" s="24" t="s">
        <v>67</v>
      </c>
      <c r="B45" s="23" t="s">
        <v>57</v>
      </c>
      <c r="C45" s="16" t="s">
        <v>55</v>
      </c>
      <c r="D45" s="16" t="s">
        <v>96</v>
      </c>
      <c r="E45" s="20">
        <v>90</v>
      </c>
      <c r="F45" s="16">
        <v>2</v>
      </c>
      <c r="G45" s="16">
        <v>0.52</v>
      </c>
      <c r="H45" s="16">
        <v>3.4</v>
      </c>
      <c r="I45" s="16"/>
      <c r="J45" s="16"/>
      <c r="K45" s="16"/>
      <c r="L45" s="16"/>
      <c r="M45" s="16">
        <v>0.003</v>
      </c>
      <c r="N45" s="16"/>
      <c r="O45" s="16"/>
      <c r="P45" s="21">
        <v>10</v>
      </c>
      <c r="Q45" s="47"/>
    </row>
    <row r="46" spans="1:17" s="19" customFormat="1" ht="53.25" customHeight="1">
      <c r="A46" s="24" t="s">
        <v>73</v>
      </c>
      <c r="B46" s="23" t="s">
        <v>75</v>
      </c>
      <c r="C46" s="17" t="s">
        <v>65</v>
      </c>
      <c r="D46" s="17" t="s">
        <v>63</v>
      </c>
      <c r="E46" s="16">
        <v>2.9</v>
      </c>
      <c r="F46" s="16">
        <v>2</v>
      </c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47"/>
    </row>
    <row r="47" spans="1:17" s="19" customFormat="1" ht="89.25" customHeight="1">
      <c r="A47" s="101" t="s">
        <v>59</v>
      </c>
      <c r="B47" s="104" t="s">
        <v>40</v>
      </c>
      <c r="C47" s="91" t="s">
        <v>45</v>
      </c>
      <c r="D47" s="91" t="s">
        <v>88</v>
      </c>
      <c r="E47" s="20">
        <f>E50+E51+E54</f>
        <v>1417.3</v>
      </c>
      <c r="F47" s="16">
        <v>1</v>
      </c>
      <c r="G47" s="91">
        <f>G50+G51+G52+G53+G54</f>
        <v>0.964063</v>
      </c>
      <c r="H47" s="91">
        <f>H50+H51+H52+H53+H54</f>
        <v>660.43</v>
      </c>
      <c r="I47" s="91"/>
      <c r="J47" s="91"/>
      <c r="K47" s="91"/>
      <c r="L47" s="91"/>
      <c r="M47" s="99">
        <f>+M50+M51+M52+M53+M54</f>
        <v>0.6100177</v>
      </c>
      <c r="N47" s="91"/>
      <c r="O47" s="91"/>
      <c r="P47" s="100">
        <f>P50+P51+P52+P53+P54</f>
        <v>8.66</v>
      </c>
      <c r="Q47" s="91"/>
    </row>
    <row r="48" spans="1:17" s="19" customFormat="1" ht="18" customHeight="1">
      <c r="A48" s="102"/>
      <c r="B48" s="105"/>
      <c r="C48" s="89"/>
      <c r="D48" s="89"/>
      <c r="E48" s="20">
        <f>E52+E53</f>
        <v>86.4</v>
      </c>
      <c r="F48" s="16">
        <v>2</v>
      </c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1:17" s="19" customFormat="1" ht="15.75" customHeight="1">
      <c r="A49" s="103"/>
      <c r="B49" s="106"/>
      <c r="C49" s="92"/>
      <c r="D49" s="92"/>
      <c r="E49" s="20">
        <f>SUM(E47:E48)</f>
        <v>1503.7</v>
      </c>
      <c r="F49" s="16">
        <v>5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s="19" customFormat="1" ht="40.5" customHeight="1">
      <c r="A50" s="24" t="s">
        <v>68</v>
      </c>
      <c r="B50" s="23" t="s">
        <v>50</v>
      </c>
      <c r="C50" s="16" t="s">
        <v>61</v>
      </c>
      <c r="D50" s="16" t="s">
        <v>94</v>
      </c>
      <c r="E50" s="20">
        <v>430.7</v>
      </c>
      <c r="F50" s="16">
        <v>1</v>
      </c>
      <c r="G50" s="16">
        <v>0.049364</v>
      </c>
      <c r="H50" s="16">
        <v>311.9</v>
      </c>
      <c r="I50" s="16"/>
      <c r="J50" s="16"/>
      <c r="K50" s="16"/>
      <c r="L50" s="16"/>
      <c r="M50" s="16">
        <v>0.287</v>
      </c>
      <c r="N50" s="16"/>
      <c r="O50" s="16"/>
      <c r="P50" s="17">
        <v>1.38</v>
      </c>
      <c r="Q50" s="47"/>
    </row>
    <row r="51" spans="1:17" s="19" customFormat="1" ht="40.5" customHeight="1">
      <c r="A51" s="24" t="s">
        <v>69</v>
      </c>
      <c r="B51" s="23" t="s">
        <v>51</v>
      </c>
      <c r="C51" s="16" t="s">
        <v>62</v>
      </c>
      <c r="D51" s="16" t="s">
        <v>94</v>
      </c>
      <c r="E51" s="16">
        <v>436.9</v>
      </c>
      <c r="F51" s="16">
        <v>1</v>
      </c>
      <c r="G51" s="16">
        <v>0.05418</v>
      </c>
      <c r="H51" s="16">
        <v>342.4</v>
      </c>
      <c r="I51" s="16"/>
      <c r="J51" s="16"/>
      <c r="K51" s="16"/>
      <c r="L51" s="16"/>
      <c r="M51" s="16">
        <v>0.315</v>
      </c>
      <c r="N51" s="16"/>
      <c r="O51" s="16"/>
      <c r="P51" s="17">
        <v>1.28</v>
      </c>
      <c r="Q51" s="47"/>
    </row>
    <row r="52" spans="1:17" s="19" customFormat="1" ht="57.75" customHeight="1">
      <c r="A52" s="24" t="s">
        <v>70</v>
      </c>
      <c r="B52" s="23" t="s">
        <v>54</v>
      </c>
      <c r="C52" s="16" t="s">
        <v>55</v>
      </c>
      <c r="D52" s="16" t="s">
        <v>96</v>
      </c>
      <c r="E52" s="20">
        <v>85</v>
      </c>
      <c r="F52" s="16">
        <v>2</v>
      </c>
      <c r="G52" s="16">
        <v>0.86</v>
      </c>
      <c r="H52" s="16">
        <v>5.8</v>
      </c>
      <c r="I52" s="16"/>
      <c r="J52" s="16"/>
      <c r="K52" s="16"/>
      <c r="L52" s="16"/>
      <c r="M52" s="16">
        <v>0.005</v>
      </c>
      <c r="N52" s="16"/>
      <c r="O52" s="16"/>
      <c r="P52" s="82">
        <v>6</v>
      </c>
      <c r="Q52" s="47"/>
    </row>
    <row r="53" spans="1:17" s="19" customFormat="1" ht="57.75" customHeight="1">
      <c r="A53" s="24" t="s">
        <v>71</v>
      </c>
      <c r="B53" s="78" t="s">
        <v>74</v>
      </c>
      <c r="C53" s="17" t="s">
        <v>65</v>
      </c>
      <c r="D53" s="17" t="s">
        <v>97</v>
      </c>
      <c r="E53" s="17">
        <v>1.4</v>
      </c>
      <c r="F53" s="17">
        <v>2</v>
      </c>
      <c r="G53" s="17">
        <v>0.000519</v>
      </c>
      <c r="H53" s="17">
        <v>0.33</v>
      </c>
      <c r="I53" s="17"/>
      <c r="J53" s="17"/>
      <c r="K53" s="17"/>
      <c r="L53" s="17"/>
      <c r="M53" s="79">
        <v>0.0030177</v>
      </c>
      <c r="N53" s="17"/>
      <c r="O53" s="17"/>
      <c r="P53" s="48"/>
      <c r="Q53" s="47"/>
    </row>
    <row r="54" spans="1:17" s="19" customFormat="1" ht="59.25" customHeight="1">
      <c r="A54" s="24" t="s">
        <v>72</v>
      </c>
      <c r="B54" s="23" t="s">
        <v>56</v>
      </c>
      <c r="C54" s="16" t="s">
        <v>79</v>
      </c>
      <c r="D54" s="16" t="s">
        <v>93</v>
      </c>
      <c r="E54" s="16">
        <v>549.7</v>
      </c>
      <c r="F54" s="16">
        <v>1</v>
      </c>
      <c r="G54" s="17"/>
      <c r="H54" s="17"/>
      <c r="I54" s="17"/>
      <c r="J54" s="17"/>
      <c r="K54" s="17"/>
      <c r="L54" s="17"/>
      <c r="M54" s="17"/>
      <c r="N54" s="16"/>
      <c r="O54" s="16"/>
      <c r="P54" s="49"/>
      <c r="Q54" s="50"/>
    </row>
    <row r="55" spans="1:17" s="19" customFormat="1" ht="14.25" customHeight="1">
      <c r="A55" s="101" t="s">
        <v>102</v>
      </c>
      <c r="B55" s="104" t="s">
        <v>90</v>
      </c>
      <c r="C55" s="91" t="s">
        <v>45</v>
      </c>
      <c r="D55" s="91" t="s">
        <v>89</v>
      </c>
      <c r="E55" s="16">
        <f>E58+E60+E62+E61</f>
        <v>10.3</v>
      </c>
      <c r="F55" s="16">
        <v>2</v>
      </c>
      <c r="G55" s="91">
        <f>G58+G60+G61+G62</f>
        <v>1.563955</v>
      </c>
      <c r="H55" s="91">
        <f>H58+H60+H61+H62</f>
        <v>22</v>
      </c>
      <c r="I55" s="91"/>
      <c r="J55" s="91"/>
      <c r="K55" s="91"/>
      <c r="L55" s="91">
        <f>L58+L60+L61+L62</f>
        <v>0.016876</v>
      </c>
      <c r="M55" s="91"/>
      <c r="N55" s="91"/>
      <c r="O55" s="91">
        <f>O58+O60+O61+O62</f>
        <v>8.08</v>
      </c>
      <c r="P55" s="91">
        <f>P58+P60+P61+P62</f>
        <v>3.77</v>
      </c>
      <c r="Q55" s="107"/>
    </row>
    <row r="56" spans="1:17" s="19" customFormat="1" ht="14.25" customHeight="1">
      <c r="A56" s="102"/>
      <c r="B56" s="105"/>
      <c r="C56" s="89"/>
      <c r="D56" s="89"/>
      <c r="E56" s="16">
        <f>E59</f>
        <v>5.8</v>
      </c>
      <c r="F56" s="16">
        <v>4</v>
      </c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108"/>
    </row>
    <row r="57" spans="1:17" s="19" customFormat="1" ht="105.75" customHeight="1">
      <c r="A57" s="103"/>
      <c r="B57" s="106"/>
      <c r="C57" s="92"/>
      <c r="D57" s="92"/>
      <c r="E57" s="16">
        <f>SUM(E55:E56)</f>
        <v>16.1</v>
      </c>
      <c r="F57" s="16">
        <v>5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109"/>
    </row>
    <row r="58" spans="1:17" s="19" customFormat="1" ht="24.75" customHeight="1">
      <c r="A58" s="101" t="s">
        <v>103</v>
      </c>
      <c r="B58" s="104" t="s">
        <v>76</v>
      </c>
      <c r="C58" s="91" t="s">
        <v>45</v>
      </c>
      <c r="D58" s="91" t="s">
        <v>93</v>
      </c>
      <c r="E58" s="16">
        <v>5.8</v>
      </c>
      <c r="F58" s="16">
        <v>2</v>
      </c>
      <c r="G58" s="91">
        <v>0.003275</v>
      </c>
      <c r="H58" s="91">
        <v>14.9</v>
      </c>
      <c r="I58" s="91"/>
      <c r="J58" s="91"/>
      <c r="K58" s="91"/>
      <c r="L58" s="91">
        <v>0.010076</v>
      </c>
      <c r="M58" s="91"/>
      <c r="N58" s="91"/>
      <c r="O58" s="91">
        <v>3.38</v>
      </c>
      <c r="P58" s="91">
        <v>0.77</v>
      </c>
      <c r="Q58" s="91"/>
    </row>
    <row r="59" spans="1:17" s="19" customFormat="1" ht="20.25" customHeight="1">
      <c r="A59" s="103"/>
      <c r="B59" s="106"/>
      <c r="C59" s="92"/>
      <c r="D59" s="92"/>
      <c r="E59" s="16">
        <v>5.8</v>
      </c>
      <c r="F59" s="16">
        <v>4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s="19" customFormat="1" ht="54.75" customHeight="1">
      <c r="A60" s="18" t="s">
        <v>104</v>
      </c>
      <c r="B60" s="78" t="s">
        <v>77</v>
      </c>
      <c r="C60" s="16" t="s">
        <v>64</v>
      </c>
      <c r="D60" s="17" t="s">
        <v>97</v>
      </c>
      <c r="E60" s="16">
        <v>1.8</v>
      </c>
      <c r="F60" s="16">
        <v>2</v>
      </c>
      <c r="G60" s="16">
        <v>0.00039</v>
      </c>
      <c r="H60" s="16">
        <v>1.4</v>
      </c>
      <c r="I60" s="16"/>
      <c r="J60" s="16"/>
      <c r="K60" s="16"/>
      <c r="L60" s="16">
        <v>0.0012</v>
      </c>
      <c r="M60" s="16"/>
      <c r="N60" s="16"/>
      <c r="O60" s="16">
        <v>0.4</v>
      </c>
      <c r="P60" s="80">
        <v>1</v>
      </c>
      <c r="Q60" s="81"/>
    </row>
    <row r="61" spans="1:17" s="56" customFormat="1" ht="101.25" customHeight="1">
      <c r="A61" s="18" t="s">
        <v>105</v>
      </c>
      <c r="B61" s="78" t="s">
        <v>85</v>
      </c>
      <c r="C61" s="16" t="s">
        <v>86</v>
      </c>
      <c r="D61" s="16" t="s">
        <v>95</v>
      </c>
      <c r="E61" s="16">
        <v>1.8</v>
      </c>
      <c r="F61" s="16">
        <v>2</v>
      </c>
      <c r="G61" s="16">
        <v>1.56</v>
      </c>
      <c r="H61" s="16">
        <v>5.7</v>
      </c>
      <c r="I61" s="16"/>
      <c r="J61" s="16"/>
      <c r="K61" s="16"/>
      <c r="L61" s="16">
        <v>0.0048</v>
      </c>
      <c r="M61" s="16"/>
      <c r="N61" s="16"/>
      <c r="O61" s="20">
        <v>4</v>
      </c>
      <c r="P61" s="16">
        <v>1</v>
      </c>
      <c r="Q61" s="71"/>
    </row>
    <row r="62" spans="1:256" s="56" customFormat="1" ht="49.5" customHeight="1">
      <c r="A62" s="24" t="s">
        <v>106</v>
      </c>
      <c r="B62" s="78" t="s">
        <v>78</v>
      </c>
      <c r="C62" s="17" t="s">
        <v>65</v>
      </c>
      <c r="D62" s="17" t="s">
        <v>97</v>
      </c>
      <c r="E62" s="24">
        <v>0.9</v>
      </c>
      <c r="F62" s="24">
        <v>2</v>
      </c>
      <c r="G62" s="17">
        <v>0.00029</v>
      </c>
      <c r="H62" s="17"/>
      <c r="I62" s="24"/>
      <c r="J62" s="24"/>
      <c r="K62" s="24"/>
      <c r="L62" s="17">
        <v>0.0008</v>
      </c>
      <c r="M62" s="24"/>
      <c r="N62" s="24"/>
      <c r="O62" s="21">
        <v>0.3</v>
      </c>
      <c r="P62" s="17">
        <v>1</v>
      </c>
      <c r="Q62" s="72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  <c r="IV62" s="73"/>
    </row>
    <row r="63" spans="1:17" s="74" customFormat="1" ht="12.75">
      <c r="A63" s="24" t="s">
        <v>107</v>
      </c>
      <c r="B63" s="78"/>
      <c r="C63" s="17"/>
      <c r="D63" s="17"/>
      <c r="E63" s="77"/>
      <c r="F63" s="77"/>
      <c r="G63" s="77"/>
      <c r="H63" s="77"/>
      <c r="I63" s="77"/>
      <c r="J63" s="77"/>
      <c r="K63" s="77"/>
      <c r="L63" s="77"/>
      <c r="M63" s="77"/>
      <c r="N63" s="51"/>
      <c r="O63" s="51"/>
      <c r="P63" s="52"/>
      <c r="Q63" s="51"/>
    </row>
    <row r="64" spans="1:17" s="56" customFormat="1" ht="18" customHeight="1">
      <c r="A64" s="101"/>
      <c r="B64" s="168" t="s">
        <v>11</v>
      </c>
      <c r="C64" s="167"/>
      <c r="D64" s="91"/>
      <c r="E64" s="21">
        <f>E47</f>
        <v>1417.3</v>
      </c>
      <c r="F64" s="17">
        <v>1</v>
      </c>
      <c r="G64" s="91">
        <f>G43+G47+G54+G55</f>
        <v>3.048897</v>
      </c>
      <c r="H64" s="91">
        <f>H43+H47+H54+H55</f>
        <v>691.406</v>
      </c>
      <c r="I64" s="91"/>
      <c r="J64" s="91"/>
      <c r="K64" s="91"/>
      <c r="L64" s="91">
        <f>L43+L47+L54+L55</f>
        <v>0.016876</v>
      </c>
      <c r="M64" s="91">
        <f>M43+M47+M54+M55</f>
        <v>0.6181177</v>
      </c>
      <c r="N64" s="91"/>
      <c r="O64" s="91">
        <f>O43+O47+O54+O55</f>
        <v>8.08</v>
      </c>
      <c r="P64" s="91">
        <f>P43+P47+P54+P55</f>
        <v>28.49</v>
      </c>
      <c r="Q64" s="177"/>
    </row>
    <row r="65" spans="1:17" s="56" customFormat="1" ht="17.25" customHeight="1">
      <c r="A65" s="102"/>
      <c r="B65" s="169"/>
      <c r="C65" s="167"/>
      <c r="D65" s="89"/>
      <c r="E65" s="21">
        <f>E43+E48+E55</f>
        <v>223.40000000000003</v>
      </c>
      <c r="F65" s="17">
        <v>2</v>
      </c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78"/>
    </row>
    <row r="66" spans="1:17" s="56" customFormat="1" ht="17.25" customHeight="1">
      <c r="A66" s="102"/>
      <c r="B66" s="169"/>
      <c r="C66" s="91"/>
      <c r="D66" s="89"/>
      <c r="E66" s="21">
        <f>E56</f>
        <v>5.8</v>
      </c>
      <c r="F66" s="17">
        <v>4</v>
      </c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178"/>
    </row>
    <row r="67" spans="1:17" s="56" customFormat="1" ht="17.25" customHeight="1" thickBot="1">
      <c r="A67" s="155"/>
      <c r="B67" s="170"/>
      <c r="C67" s="91"/>
      <c r="D67" s="90"/>
      <c r="E67" s="53">
        <f>SUM(E64:E66)</f>
        <v>1646.5</v>
      </c>
      <c r="F67" s="54">
        <v>5</v>
      </c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179"/>
    </row>
    <row r="68" spans="1:17" s="62" customFormat="1" ht="17.25" customHeight="1" thickTop="1">
      <c r="A68" s="153"/>
      <c r="B68" s="164" t="s">
        <v>41</v>
      </c>
      <c r="C68" s="57"/>
      <c r="D68" s="58"/>
      <c r="E68" s="59">
        <f>E32+E64</f>
        <v>1987.3999999999999</v>
      </c>
      <c r="F68" s="60">
        <v>1</v>
      </c>
      <c r="G68" s="85">
        <f>G13+G32+G41+G64</f>
        <v>3.5318970000000003</v>
      </c>
      <c r="H68" s="85">
        <f>H13+H32+H41+H64</f>
        <v>1824.806</v>
      </c>
      <c r="I68" s="93" t="s">
        <v>37</v>
      </c>
      <c r="J68" s="96">
        <v>0.08</v>
      </c>
      <c r="K68" s="96">
        <f>K41</f>
        <v>0.05</v>
      </c>
      <c r="L68" s="85">
        <f>L13+L32+L41+L64</f>
        <v>0.9268759999999999</v>
      </c>
      <c r="M68" s="85">
        <f>M13+M32+M41+M64</f>
        <v>0.6381177</v>
      </c>
      <c r="N68" s="88" t="s">
        <v>37</v>
      </c>
      <c r="O68" s="85">
        <f>O13+O32+O41+O64</f>
        <v>63.68</v>
      </c>
      <c r="P68" s="85">
        <f>P13+P32+P41+P64</f>
        <v>54.6</v>
      </c>
      <c r="Q68" s="61"/>
    </row>
    <row r="69" spans="1:17" s="62" customFormat="1" ht="12" customHeight="1">
      <c r="A69" s="154"/>
      <c r="B69" s="165"/>
      <c r="C69" s="63"/>
      <c r="D69" s="38"/>
      <c r="E69" s="37">
        <f>E33+E65</f>
        <v>317.30000000000007</v>
      </c>
      <c r="F69" s="17">
        <v>2</v>
      </c>
      <c r="G69" s="86"/>
      <c r="H69" s="86"/>
      <c r="I69" s="94"/>
      <c r="J69" s="97"/>
      <c r="K69" s="97"/>
      <c r="L69" s="86"/>
      <c r="M69" s="86"/>
      <c r="N69" s="89"/>
      <c r="O69" s="86"/>
      <c r="P69" s="86"/>
      <c r="Q69" s="64"/>
    </row>
    <row r="70" spans="1:17" s="62" customFormat="1" ht="13.5" customHeight="1">
      <c r="A70" s="154"/>
      <c r="B70" s="165"/>
      <c r="C70" s="63"/>
      <c r="D70" s="38"/>
      <c r="E70" s="37">
        <f>E13+E34+E41</f>
        <v>813</v>
      </c>
      <c r="F70" s="17">
        <v>3</v>
      </c>
      <c r="G70" s="86"/>
      <c r="H70" s="86"/>
      <c r="I70" s="94"/>
      <c r="J70" s="97"/>
      <c r="K70" s="97"/>
      <c r="L70" s="86"/>
      <c r="M70" s="86"/>
      <c r="N70" s="89"/>
      <c r="O70" s="86"/>
      <c r="P70" s="86"/>
      <c r="Q70" s="64"/>
    </row>
    <row r="71" spans="1:17" s="62" customFormat="1" ht="15.75" customHeight="1">
      <c r="A71" s="154"/>
      <c r="B71" s="165"/>
      <c r="C71" s="63"/>
      <c r="D71" s="38"/>
      <c r="E71" s="53">
        <f>E66</f>
        <v>5.8</v>
      </c>
      <c r="F71" s="16">
        <v>4</v>
      </c>
      <c r="G71" s="86"/>
      <c r="H71" s="86"/>
      <c r="I71" s="94"/>
      <c r="J71" s="97"/>
      <c r="K71" s="97"/>
      <c r="L71" s="86"/>
      <c r="M71" s="86"/>
      <c r="N71" s="89"/>
      <c r="O71" s="86"/>
      <c r="P71" s="86"/>
      <c r="Q71" s="64"/>
    </row>
    <row r="72" spans="1:17" s="62" customFormat="1" ht="21" customHeight="1" thickBot="1">
      <c r="A72" s="154"/>
      <c r="B72" s="166"/>
      <c r="C72" s="65"/>
      <c r="D72" s="55"/>
      <c r="E72" s="66">
        <f>E68+E69+E70+E71</f>
        <v>3123.5</v>
      </c>
      <c r="F72" s="67">
        <v>5</v>
      </c>
      <c r="G72" s="87"/>
      <c r="H72" s="87"/>
      <c r="I72" s="95"/>
      <c r="J72" s="98"/>
      <c r="K72" s="98"/>
      <c r="L72" s="87"/>
      <c r="M72" s="87"/>
      <c r="N72" s="90"/>
      <c r="O72" s="87"/>
      <c r="P72" s="87"/>
      <c r="Q72" s="68"/>
    </row>
    <row r="73" spans="1:17" s="70" customFormat="1" ht="26.25" customHeight="1" thickTop="1">
      <c r="A73" s="69"/>
      <c r="B73" s="151" t="s">
        <v>24</v>
      </c>
      <c r="C73" s="151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</row>
    <row r="74" spans="2:17" ht="12.75" customHeight="1">
      <c r="B74" s="136" t="s">
        <v>27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</row>
    <row r="75" spans="2:8" ht="12.75">
      <c r="B75" s="6"/>
      <c r="C75" s="1"/>
      <c r="D75" s="1"/>
      <c r="E75" s="1"/>
      <c r="F75" s="1"/>
      <c r="G75" s="1"/>
      <c r="H75" s="1"/>
    </row>
  </sheetData>
  <sheetProtection/>
  <mergeCells count="156">
    <mergeCell ref="A3:N3"/>
    <mergeCell ref="A9:IV9"/>
    <mergeCell ref="O64:O67"/>
    <mergeCell ref="P64:P67"/>
    <mergeCell ref="Q64:Q67"/>
    <mergeCell ref="K64:K67"/>
    <mergeCell ref="L64:L67"/>
    <mergeCell ref="M64:M67"/>
    <mergeCell ref="N64:N67"/>
    <mergeCell ref="O32:O35"/>
    <mergeCell ref="P32:P35"/>
    <mergeCell ref="Q32:Q35"/>
    <mergeCell ref="J55:J57"/>
    <mergeCell ref="O26:O28"/>
    <mergeCell ref="A36:Q36"/>
    <mergeCell ref="A42:Q42"/>
    <mergeCell ref="P26:P28"/>
    <mergeCell ref="Q26:Q28"/>
    <mergeCell ref="J32:J35"/>
    <mergeCell ref="N32:N35"/>
    <mergeCell ref="C64:C67"/>
    <mergeCell ref="B64:B67"/>
    <mergeCell ref="I55:I57"/>
    <mergeCell ref="M32:M35"/>
    <mergeCell ref="G64:G67"/>
    <mergeCell ref="H64:H67"/>
    <mergeCell ref="I64:I67"/>
    <mergeCell ref="J64:J67"/>
    <mergeCell ref="K32:K35"/>
    <mergeCell ref="C58:C59"/>
    <mergeCell ref="L26:L28"/>
    <mergeCell ref="M26:M28"/>
    <mergeCell ref="I23:I25"/>
    <mergeCell ref="B68:B72"/>
    <mergeCell ref="I32:I35"/>
    <mergeCell ref="M68:M72"/>
    <mergeCell ref="G68:G72"/>
    <mergeCell ref="H68:H72"/>
    <mergeCell ref="L32:L35"/>
    <mergeCell ref="D64:D67"/>
    <mergeCell ref="C20:C22"/>
    <mergeCell ref="A19:Q19"/>
    <mergeCell ref="I20:I22"/>
    <mergeCell ref="J20:J22"/>
    <mergeCell ref="Q20:Q22"/>
    <mergeCell ref="C26:C28"/>
    <mergeCell ref="D26:D28"/>
    <mergeCell ref="J26:J28"/>
    <mergeCell ref="K26:K28"/>
    <mergeCell ref="I26:I28"/>
    <mergeCell ref="B73:Q73"/>
    <mergeCell ref="A68:A72"/>
    <mergeCell ref="A64:A67"/>
    <mergeCell ref="A20:A22"/>
    <mergeCell ref="D5:D7"/>
    <mergeCell ref="B20:B22"/>
    <mergeCell ref="D20:D22"/>
    <mergeCell ref="G20:G22"/>
    <mergeCell ref="H20:H22"/>
    <mergeCell ref="I6:O6"/>
    <mergeCell ref="G10:W10"/>
    <mergeCell ref="A5:A7"/>
    <mergeCell ref="B5:B7"/>
    <mergeCell ref="C5:C7"/>
    <mergeCell ref="F5:F7"/>
    <mergeCell ref="P5:P7"/>
    <mergeCell ref="Q5:Q7"/>
    <mergeCell ref="G5:O5"/>
    <mergeCell ref="P1:Q1"/>
    <mergeCell ref="B74:Q74"/>
    <mergeCell ref="A29:Q29"/>
    <mergeCell ref="N26:N28"/>
    <mergeCell ref="A26:A28"/>
    <mergeCell ref="A32:A35"/>
    <mergeCell ref="E5:E7"/>
    <mergeCell ref="H6:H7"/>
    <mergeCell ref="B26:B28"/>
    <mergeCell ref="A2:O2"/>
    <mergeCell ref="A15:Q15"/>
    <mergeCell ref="G6:G7"/>
    <mergeCell ref="O20:O22"/>
    <mergeCell ref="P20:P22"/>
    <mergeCell ref="A18:Q18"/>
    <mergeCell ref="K20:K22"/>
    <mergeCell ref="L20:L22"/>
    <mergeCell ref="M20:M22"/>
    <mergeCell ref="N20:N22"/>
    <mergeCell ref="A14:Q14"/>
    <mergeCell ref="G26:G28"/>
    <mergeCell ref="H26:H28"/>
    <mergeCell ref="B32:B35"/>
    <mergeCell ref="G32:G35"/>
    <mergeCell ref="H32:H35"/>
    <mergeCell ref="A58:A59"/>
    <mergeCell ref="A55:A57"/>
    <mergeCell ref="B55:B57"/>
    <mergeCell ref="C55:C57"/>
    <mergeCell ref="D55:D57"/>
    <mergeCell ref="J23:J25"/>
    <mergeCell ref="A23:A25"/>
    <mergeCell ref="B23:B25"/>
    <mergeCell ref="C23:C25"/>
    <mergeCell ref="D23:D25"/>
    <mergeCell ref="O23:O25"/>
    <mergeCell ref="G23:G25"/>
    <mergeCell ref="H23:H25"/>
    <mergeCell ref="P23:P25"/>
    <mergeCell ref="Q23:Q25"/>
    <mergeCell ref="K23:K25"/>
    <mergeCell ref="L23:L25"/>
    <mergeCell ref="M23:M25"/>
    <mergeCell ref="N23:N25"/>
    <mergeCell ref="D58:D59"/>
    <mergeCell ref="B58:B59"/>
    <mergeCell ref="Q55:Q57"/>
    <mergeCell ref="G58:G59"/>
    <mergeCell ref="H58:H59"/>
    <mergeCell ref="I58:I59"/>
    <mergeCell ref="J58:J59"/>
    <mergeCell ref="K58:K59"/>
    <mergeCell ref="L58:L59"/>
    <mergeCell ref="M58:M59"/>
    <mergeCell ref="N58:N59"/>
    <mergeCell ref="K55:K57"/>
    <mergeCell ref="O58:O59"/>
    <mergeCell ref="P58:P59"/>
    <mergeCell ref="Q58:Q59"/>
    <mergeCell ref="P55:P57"/>
    <mergeCell ref="L55:L57"/>
    <mergeCell ref="M55:M57"/>
    <mergeCell ref="N55:N57"/>
    <mergeCell ref="A47:A49"/>
    <mergeCell ref="B47:B49"/>
    <mergeCell ref="C47:C49"/>
    <mergeCell ref="D47:D49"/>
    <mergeCell ref="H47:H49"/>
    <mergeCell ref="I47:I49"/>
    <mergeCell ref="G47:G49"/>
    <mergeCell ref="J47:J49"/>
    <mergeCell ref="Q47:Q49"/>
    <mergeCell ref="K47:K49"/>
    <mergeCell ref="L47:L49"/>
    <mergeCell ref="M47:M49"/>
    <mergeCell ref="N47:N49"/>
    <mergeCell ref="O47:O49"/>
    <mergeCell ref="P47:P49"/>
    <mergeCell ref="P68:P72"/>
    <mergeCell ref="N68:N72"/>
    <mergeCell ref="G55:G57"/>
    <mergeCell ref="H55:H57"/>
    <mergeCell ref="O55:O57"/>
    <mergeCell ref="I68:I72"/>
    <mergeCell ref="J68:J72"/>
    <mergeCell ref="K68:K72"/>
    <mergeCell ref="L68:L72"/>
    <mergeCell ref="O68:O72"/>
  </mergeCells>
  <printOptions horizontalCentered="1"/>
  <pageMargins left="0.03937007874015748" right="0.2362204724409449" top="0.3937007874015748" bottom="0.15748031496062992" header="0.15748031496062992" footer="0.15748031496062992"/>
  <pageSetup firstPageNumber="71" useFirstPageNumber="1" horizontalDpi="600" verticalDpi="600" orientation="landscape" paperSize="9" scale="85" r:id="rId1"/>
  <headerFooter alignWithMargins="0">
    <oddFooter>&amp;CСтраница &amp;P</oddFooter>
  </headerFooter>
  <rowBreaks count="2" manualBreakCount="2">
    <brk id="28" max="16" man="1"/>
    <brk id="41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Доценко</dc:creator>
  <cp:keywords/>
  <dc:description/>
  <cp:lastModifiedBy>Lisunova</cp:lastModifiedBy>
  <cp:lastPrinted>2013-11-18T09:28:30Z</cp:lastPrinted>
  <dcterms:created xsi:type="dcterms:W3CDTF">2006-03-17T07:38:16Z</dcterms:created>
  <dcterms:modified xsi:type="dcterms:W3CDTF">2013-11-18T09:30:04Z</dcterms:modified>
  <cp:category/>
  <cp:version/>
  <cp:contentType/>
  <cp:contentStatus/>
</cp:coreProperties>
</file>